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drawings/drawing2.xml" ContentType="application/vnd.openxmlformats-officedocument.drawingml.chartshapes+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ml.chartshape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drawings/drawing6.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7.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hidePivotFieldList="1" defaultThemeVersion="166925"/>
  <mc:AlternateContent xmlns:mc="http://schemas.openxmlformats.org/markup-compatibility/2006">
    <mc:Choice Requires="x15">
      <x15ac:absPath xmlns:x15ac="http://schemas.microsoft.com/office/spreadsheetml/2010/11/ac" url="C:\Users\user\Documents\Almadina Related\Reports\NHIS Report\"/>
    </mc:Choice>
  </mc:AlternateContent>
  <xr:revisionPtr revIDLastSave="0" documentId="8_{4FF936E4-AE73-41C1-B57E-CA99D8413634}" xr6:coauthVersionLast="47" xr6:coauthVersionMax="47" xr10:uidLastSave="{00000000-0000-0000-0000-000000000000}"/>
  <bookViews>
    <workbookView showSheetTabs="0" xWindow="-120" yWindow="-120" windowWidth="20730" windowHeight="11160" xr2:uid="{9FDED312-634A-4DD5-9329-F4DD2C9F4AAF}"/>
  </bookViews>
  <sheets>
    <sheet name="Dashboard - (Summary)" sheetId="2" r:id="rId1"/>
    <sheet name="Departmental Analysis" sheetId="5" r:id="rId2"/>
    <sheet name="HMO Analysis" sheetId="8" r:id="rId3"/>
    <sheet name="HMO Claims" sheetId="6" r:id="rId4"/>
    <sheet name="RoughWork" sheetId="3" r:id="rId5"/>
  </sheets>
  <definedNames>
    <definedName name="_xlcn.WorksheetConnection_powerQuery.xlsxTable21" hidden="1">HMOCategory</definedName>
    <definedName name="NHIS_F.F.S_Claims_Monitor001" localSheetId="3" hidden="1">'HMO Claims'!$B$5:$H$82</definedName>
    <definedName name="Slicer_Date_Hierarchy">#N/A</definedName>
    <definedName name="Slicer_HMO_CATEGORY">#N/A</definedName>
    <definedName name="Slicer_HMO_NAME">#N/A</definedName>
    <definedName name="Slicer_Month">#N/A</definedName>
  </definedNames>
  <calcPr calcId="181029"/>
  <pivotCaches>
    <pivotCache cacheId="0" r:id="rId6"/>
    <pivotCache cacheId="1" r:id="rId7"/>
    <pivotCache cacheId="2" r:id="rId8"/>
    <pivotCache cacheId="3" r:id="rId9"/>
    <pivotCache cacheId="4" r:id="rId10"/>
    <pivotCache cacheId="5" r:id="rId11"/>
    <pivotCache cacheId="6" r:id="rId12"/>
    <pivotCache cacheId="7" r:id="rId13"/>
    <pivotCache cacheId="8" r:id="rId14"/>
    <pivotCache cacheId="9" r:id="rId15"/>
    <pivotCache cacheId="10" r:id="rId16"/>
    <pivotCache cacheId="11" r:id="rId17"/>
    <pivotCache cacheId="12" r:id="rId18"/>
    <pivotCache cacheId="13" r:id="rId19"/>
    <pivotCache cacheId="14" r:id="rId20"/>
    <pivotCache cacheId="15" r:id="rId21"/>
  </pivotCaches>
  <fileRecoveryPr repairLoad="1"/>
  <extLst>
    <ext xmlns:x14="http://schemas.microsoft.com/office/spreadsheetml/2009/9/main" uri="{876F7934-8845-4945-9796-88D515C7AA90}">
      <x14:pivotCaches>
        <pivotCache cacheId="16" r:id="rId22"/>
      </x14:pivotCaches>
    </ext>
    <ext xmlns:x14="http://schemas.microsoft.com/office/spreadsheetml/2009/9/main" uri="{BBE1A952-AA13-448e-AADC-164F8A28A991}">
      <x14:slicerCaches>
        <x14:slicerCache r:id="rId23"/>
        <x14:slicerCache r:id="rId24"/>
        <x14:slicerCache r:id="rId25"/>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Transactions_48ca041b-cf58-4df3-850a-6715eba50b54" name="FTransactions" connection="Query - FTransactions"/>
          <x15:modelTable id="DHmo-ID_85287fac-cd58-4de9-87da-607d7aab626e" name="DHmo-ID" connection="Query - DHmo-ID"/>
          <x15:modelTable id="Ditems_5ce8afad-777c-4c18-8cc9-238cafe7caef" name="Ditems" connection="Query - Ditems"/>
          <x15:modelTable id="Table2" name="Hmo Category" connection="WorksheetConnection_powerQuery.xlsx!Table2"/>
          <x15:modelTable id="Calendar" name="DCalendar" connection="Connection"/>
        </x15:modelTables>
        <x15:modelRelationships>
          <x15:modelRelationship fromTable="FTransactions" fromColumn="PRODUCT ID" toTable="Ditems" toColumn="PRODUCT ID"/>
          <x15:modelRelationship fromTable="FTransactions" fromColumn="HMO CODE" toTable="DHmo-ID" toColumn="HMO CODE"/>
          <x15:modelRelationship fromTable="FTransactions" fromColumn="Date" toTable="DCalendar" toColumn="Date"/>
          <x15:modelRelationship fromTable="FTransactions" fromColumn="HMO CATEGORY" toTable="Hmo Category" toColumn="HMO Category"/>
        </x15:modelRelationships>
      </x15:dataModel>
    </ext>
  </extLst>
</workbook>
</file>

<file path=xl/calcChain.xml><?xml version="1.0" encoding="utf-8"?>
<calcChain xmlns="http://schemas.openxmlformats.org/spreadsheetml/2006/main">
  <c r="B2" i="6" l="1"/>
  <c r="B21" i="3"/>
  <c r="B2" i="2"/>
  <c r="B20" i="3"/>
  <c r="B2" i="8"/>
  <c r="B2" i="5"/>
  <c r="V3" i="3"/>
  <c r="X8" i="3"/>
  <c r="V9" i="3"/>
  <c r="V5" i="3"/>
  <c r="V4" i="3"/>
  <c r="V8" i="3"/>
  <c r="Y8" i="3"/>
  <c r="W8" i="3"/>
  <c r="V6" i="3"/>
  <c r="V7" i="3"/>
  <c r="W6" i="3" l="1"/>
  <c r="W7" i="3"/>
  <c r="Y7"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DBD522F-FE16-464E-886F-FFB0FCF3E626}" name="Connection" type="104" refreshedVersion="0" background="1">
    <extLst>
      <ext xmlns:x15="http://schemas.microsoft.com/office/spreadsheetml/2010/11/main" uri="{DE250136-89BD-433C-8126-D09CA5730AF9}">
        <x15:connection id="Calendar"/>
      </ext>
    </extLst>
  </connection>
  <connection id="2" xr16:uid="{EAF09E7F-96B3-422C-B95C-0BFA9CFB98F8}" sourceFile="C:\Users\user\Desktop\Nhis summary Report\NHIS F.F.S Claims Monitor001.xlsx" keepAlive="1" name="NHIS F.F.S Claims Monitor001" type="5" refreshedVersion="6" background="1" saveData="1">
    <dbPr connection="Provider=Microsoft.ACE.OLEDB.12.0;User ID=Admin;Data Source=C:\Users\user\Desktop\Nhis summary Report\NHIS F.F.S Claims Monitor001.xlsx;Mode=Share Deny Write;Extended Properties=&quot;HDR=YES;&quot;;Jet OLEDB:System database=&quot;&quot;;Jet OLEDB:Registry Path=&quot;&quot;;Jet OLEDB:Engine Type=37;Jet OLEDB:Database Locking Mode=0;Jet OLEDB:Global Partial Bulk Ops=2;Jet OLEDB:Global Bulk Transactions=1;Jet OLEDB:New Database Password=&quot;&quot;;Jet OLEDB:Create System Database=False;Jet OLEDB:Encrypt Database=False;Jet OLEDB:Don't Copy Locale on Compact=False;Jet OLEDB:Compact Without Replica Repair=False;Jet OLEDB:SFP=False;Jet OLEDB:Support Complex Data=False;Jet OLEDB:Bypass UserInfo Validation=False;Jet OLEDB:Limited DB Caching=False;Jet OLEDB:Bypass ChoiceField Validation=False" command="'Combined Summary$'" commandType="3"/>
  </connection>
  <connection id="3" xr16:uid="{68E569B3-8C22-4212-94FA-479A4B14D7C0}" name="Query - DHmo-ID" description="Connection to the 'DHmo-ID' query in the workbook." type="100" refreshedVersion="8" minRefreshableVersion="5">
    <extLst>
      <ext xmlns:x15="http://schemas.microsoft.com/office/spreadsheetml/2010/11/main" uri="{DE250136-89BD-433C-8126-D09CA5730AF9}">
        <x15:connection id="be035b50-4fca-4735-839d-ce240cde0ebd"/>
      </ext>
    </extLst>
  </connection>
  <connection id="4" xr16:uid="{5EEC2C63-45E2-4272-85AF-130EC84D9B8C}" name="Query - Ditems" description="Connection to the 'Ditems' query in the workbook." type="100" refreshedVersion="6" minRefreshableVersion="5">
    <extLst>
      <ext xmlns:x15="http://schemas.microsoft.com/office/spreadsheetml/2010/11/main" uri="{DE250136-89BD-433C-8126-D09CA5730AF9}">
        <x15:connection id="b1b2b6eb-1c03-4c3b-a6c4-4a5007a55f25">
          <x15:oledbPr connection="Provider=Microsoft.Mashup.OleDb.1;Data Source=$Workbook$;Location=Ditems;Extended Properties=&quot;&quot;">
            <x15:dbTables>
              <x15:dbTable name="Ditems"/>
            </x15:dbTables>
          </x15:oledbPr>
        </x15:connection>
      </ext>
    </extLst>
  </connection>
  <connection id="5" xr16:uid="{185C5923-DDD9-41A3-88B8-F475CB357D58}" name="Query - FTransactions" description="Connection to the 'FTransactions' query in the workbook." type="100" refreshedVersion="6" minRefreshableVersion="5">
    <extLst>
      <ext xmlns:x15="http://schemas.microsoft.com/office/spreadsheetml/2010/11/main" uri="{DE250136-89BD-433C-8126-D09CA5730AF9}">
        <x15:connection id="fe08ab47-dfc2-4940-84e2-4fd2a846aa3f">
          <x15:oledbPr connection="Provider=Microsoft.Mashup.OleDb.1;Data Source=$Workbook$;Location=FTransactions;Extended Properties=&quot;&quot;">
            <x15:dbTables>
              <x15:dbTable name="FTransactions"/>
            </x15:dbTables>
          </x15:oledbPr>
        </x15:connection>
      </ext>
    </extLst>
  </connection>
  <connection id="6" xr16:uid="{3903BBFE-A18B-4308-9B5E-8702997E0A6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7" xr16:uid="{C9854B7F-06CC-4B85-B283-26E8E3BC4D77}" name="WorksheetConnection_powerQuery.xlsx!Table2" type="102" refreshedVersion="6" minRefreshableVersion="5">
    <extLst>
      <ext xmlns:x15="http://schemas.microsoft.com/office/spreadsheetml/2010/11/main" uri="{DE250136-89BD-433C-8126-D09CA5730AF9}">
        <x15:connection id="Table2">
          <x15:rangePr sourceName="_xlcn.WorksheetConnection_powerQuery.xlsxTable2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Dashboardlabel]"/>
  </metadataStrings>
  <mdxMetadata count="2">
    <mdx n="0" f="m">
      <t c="1">
        <n x="1"/>
      </t>
    </mdx>
    <mdx n="0" f="v">
      <t c="1" fi="0">
        <n x="1"/>
      </t>
    </mdx>
  </mdxMetadata>
  <valueMetadata count="2">
    <bk>
      <rc t="1" v="0"/>
    </bk>
    <bk>
      <rc t="1" v="1"/>
    </bk>
  </valueMetadata>
</metadata>
</file>

<file path=xl/sharedStrings.xml><?xml version="1.0" encoding="utf-8"?>
<sst xmlns="http://schemas.openxmlformats.org/spreadsheetml/2006/main" count="508" uniqueCount="198">
  <si>
    <t>Year</t>
  </si>
  <si>
    <t>Grand Total</t>
  </si>
  <si>
    <t>Month</t>
  </si>
  <si>
    <t>January</t>
  </si>
  <si>
    <t>February</t>
  </si>
  <si>
    <t>March</t>
  </si>
  <si>
    <t>April</t>
  </si>
  <si>
    <t>May</t>
  </si>
  <si>
    <t>June</t>
  </si>
  <si>
    <t>July</t>
  </si>
  <si>
    <t>August</t>
  </si>
  <si>
    <t>September</t>
  </si>
  <si>
    <t>October</t>
  </si>
  <si>
    <t>November</t>
  </si>
  <si>
    <t>December</t>
  </si>
  <si>
    <t>Cummulative Yearly Total</t>
  </si>
  <si>
    <t>Total NHIS Services 2019</t>
  </si>
  <si>
    <t>Total NHIS Services 2020</t>
  </si>
  <si>
    <t>Percentage Change</t>
  </si>
  <si>
    <t>HMO NAME</t>
  </si>
  <si>
    <t>ANCHOR HMO INTERNATIONAL COMPANY LTD</t>
  </si>
  <si>
    <t>AREWA HEALTH MAINTENANCE SERVICES</t>
  </si>
  <si>
    <t>AVON HEALTHCARE LIMITED</t>
  </si>
  <si>
    <t>BUPA INTERNATIONAL</t>
  </si>
  <si>
    <t>CLEARLINE INTERNATIONAL LIMITED</t>
  </si>
  <si>
    <t>COMPLETE MEDICARE LTD</t>
  </si>
  <si>
    <t>CUSTOMS SERVICES NHIS MONITORED</t>
  </si>
  <si>
    <t>DEFENCE HEALTH MAINTENANCE LTD</t>
  </si>
  <si>
    <t>DIAMOND SHIELD HEALTH SERVICES LTD.</t>
  </si>
  <si>
    <t>EXPATCARE HEALTH INTERNATIONAL LTD</t>
  </si>
  <si>
    <t>FCMB</t>
  </si>
  <si>
    <t>GMD HEALTHCARE LIMITED</t>
  </si>
  <si>
    <t>GNI HOM</t>
  </si>
  <si>
    <t>HALLMARK HMO</t>
  </si>
  <si>
    <t>HEALTH PARTNERS LIMITED</t>
  </si>
  <si>
    <t>HEALTHCARE INTERNATIONAL LIMITED</t>
  </si>
  <si>
    <t>HEALTHCARE SECURITY LTD</t>
  </si>
  <si>
    <t>HEALTHSTONE HMO</t>
  </si>
  <si>
    <t>HYGEIA HMO LIMITED</t>
  </si>
  <si>
    <t>INTEGRATED HEALTHCARE LTD</t>
  </si>
  <si>
    <t>IVES MEDICARE</t>
  </si>
  <si>
    <t>LIBERTY BLUE</t>
  </si>
  <si>
    <t>LIFE WORTH HMO</t>
  </si>
  <si>
    <t>MAAYOIT HEALTHCARE LIMITED</t>
  </si>
  <si>
    <t>MANAGED CARE (THT)</t>
  </si>
  <si>
    <t>MANSARD HMO</t>
  </si>
  <si>
    <t>MARINA MEDICAL SERV. HMO LTD</t>
  </si>
  <si>
    <t>MARKFEMA NIGERIA LTD.</t>
  </si>
  <si>
    <t>MEDI PLAN HEALTH CARE LIMITED</t>
  </si>
  <si>
    <t>METRO HEALTH</t>
  </si>
  <si>
    <t>MULTI SHIELD NIGERIA LIMITED</t>
  </si>
  <si>
    <t>NONSUCH MEDICARE LTD</t>
  </si>
  <si>
    <t>NOVO HEALTHCARE HMO</t>
  </si>
  <si>
    <t>OCEANIC HEALTH MANAGEMENT LIMITED</t>
  </si>
  <si>
    <t>POLICE HMO</t>
  </si>
  <si>
    <t>PRECIOUS HEALTHCARE LIMITED</t>
  </si>
  <si>
    <t>PREMIER MEDICAID</t>
  </si>
  <si>
    <t>PREMIUM HEALTH LTD</t>
  </si>
  <si>
    <t>PREPAID MEDICARE SERVICES LTD</t>
  </si>
  <si>
    <t>PRINCETON HEALTH GROUP</t>
  </si>
  <si>
    <t>PROHEALTH HMO LIMITED</t>
  </si>
  <si>
    <t>RAUTHAGE HMO</t>
  </si>
  <si>
    <t>REDCARE HEALTH SERVICES LIMITED</t>
  </si>
  <si>
    <t>REGENIX HEALTH CARE SERVICE LIMITED</t>
  </si>
  <si>
    <t>RELIANCE HMO</t>
  </si>
  <si>
    <t>RODING HEALTHCARE HMO</t>
  </si>
  <si>
    <t>RONSBERGER NIGERIA LIMITED</t>
  </si>
  <si>
    <t>SALUS TRUST HMO</t>
  </si>
  <si>
    <t>SONGHAI HEALTH TRUST LTD</t>
  </si>
  <si>
    <t>SWIFT HMO</t>
  </si>
  <si>
    <t>TOTAL HEALTH TRUST LIMITED</t>
  </si>
  <si>
    <t>ULTIMATE HEALTH MANAGEMENT SERVICES</t>
  </si>
  <si>
    <t>ULTIMATE HEALTH MANAGEMENT SERVICES LTD</t>
  </si>
  <si>
    <t>UNITED COMPREHENSIVE HEALTH MANAGERS LTD</t>
  </si>
  <si>
    <t>UNITED HEALTHCARE INTERNATIONAL LTD</t>
  </si>
  <si>
    <t>VENUS MEDICARE LTD</t>
  </si>
  <si>
    <t>WETLANDS HEALTH SERVICES LTD</t>
  </si>
  <si>
    <t>WISEHEALTH SERVICES LIMITED</t>
  </si>
  <si>
    <t>ZUMA HEALTH TRUST</t>
  </si>
  <si>
    <t>Total CAP</t>
  </si>
  <si>
    <t>Total FFS</t>
  </si>
  <si>
    <t>ffs:</t>
  </si>
  <si>
    <t>Cap:</t>
  </si>
  <si>
    <t>% of Total Cost</t>
  </si>
  <si>
    <t>% total</t>
  </si>
  <si>
    <t>Top3Most active Hmo</t>
  </si>
  <si>
    <t>avr.Cost:</t>
  </si>
  <si>
    <t>Location/Department</t>
  </si>
  <si>
    <t>Almadina Clinic</t>
  </si>
  <si>
    <t>Almadina Diagnostics</t>
  </si>
  <si>
    <t>Almadina Inpatient</t>
  </si>
  <si>
    <t>Almadina Pharmacy</t>
  </si>
  <si>
    <t>Total NHIS CAP</t>
  </si>
  <si>
    <t>Ave.Cost FFS</t>
  </si>
  <si>
    <t>Ave.Cost CAP</t>
  </si>
  <si>
    <t>Hmo Name</t>
  </si>
  <si>
    <t>001-HYGEIA HMO LIMITED (PRIVATE)</t>
  </si>
  <si>
    <t>001-HYGEIA HMO LIMITED (PUBLIC)</t>
  </si>
  <si>
    <t>002-TOTAL HEALTH TRUST LIMITED (PUBLIC)</t>
  </si>
  <si>
    <t>002-TOTAL HEALTH TRUST LIMITED (PRIVATE)</t>
  </si>
  <si>
    <t>003-CLEARLINE INTERNATIONAL LIMITED (PUBLIC)</t>
  </si>
  <si>
    <t>003-CLEARLINE INTERNATIONAL LIMITED (PRIVATE)</t>
  </si>
  <si>
    <t>004-HEALTHCARE INTERNATIONAL LIMITED (PRIVATE)</t>
  </si>
  <si>
    <t>004-HEALTHCARE INTERNATIONAL LIMITED (PUBLIC)</t>
  </si>
  <si>
    <t>005-Medi Plan Health Care Limited (PUBLIC)</t>
  </si>
  <si>
    <t>006-MULTI SHIELD NIGERIA LIMITED (PUBLIC)</t>
  </si>
  <si>
    <t>007-UNITED HEALTHCARE INTERNATIONAL LTD (PRIVATE)</t>
  </si>
  <si>
    <t>007-UNITED HEALTHCARE INTERNATIONAL LTD (PUBLIC)</t>
  </si>
  <si>
    <t>008-PREMIUM HEALTH LTD (PRIVATE)</t>
  </si>
  <si>
    <t>008-PREMIUM HEALTH LTD (PUBLIC)</t>
  </si>
  <si>
    <t>010-RONSBERGER NIGERIA LIMITED (PRIVATE)</t>
  </si>
  <si>
    <t>010-RONSBERGER NIGERIA LIMITED (PUBLIC)</t>
  </si>
  <si>
    <t>011-INT'L HEALTH MANAGEMENT SERVICES  (PUBLIC)LIMITED</t>
  </si>
  <si>
    <t>012-EXPATCARE HEALTH INTERNATIONAL LTD (PUBLIC)</t>
  </si>
  <si>
    <t>013-SONGHAI HEALTH TRUST LTD (PRIVATE)</t>
  </si>
  <si>
    <t>013-SONGHAI HEALTH TRUST LTD (PUBLIC)</t>
  </si>
  <si>
    <t>014-INTEGRATED HEALTHCARE LTD (PUBLIC)</t>
  </si>
  <si>
    <t>015-Premier Medicaid (PUBLIC)</t>
  </si>
  <si>
    <t>016-MANAGED HEALTHCARE SERVICES LTD (PRIVATE)</t>
  </si>
  <si>
    <t>016-MANAGED HEALTHCARE SERVICES LTD (PUBLIC)</t>
  </si>
  <si>
    <t>017-PRINCETON HEALTH GROUP (PUBLIC)</t>
  </si>
  <si>
    <t>018-Maayoit HMO (PUBLIC)</t>
  </si>
  <si>
    <t>019-WISEHEALTH SERVICES LIMITED (PUBLIC)</t>
  </si>
  <si>
    <t>020-WETLANDS HEALTH SERVICES LTD (PUBLIC)</t>
  </si>
  <si>
    <t>021-VENUS MEDICARE LTD (PRIVATE)</t>
  </si>
  <si>
    <t>021-VENUS MEDICARE LTD (PUBLIC)</t>
  </si>
  <si>
    <t>022-DEFENCE HEALTH MAINTENANCE LTD (PUBLIC)</t>
  </si>
  <si>
    <t>023-UNITED COMPREHENSIVE HEALTH MANAGERS LTD (PUBLIC)</t>
  </si>
  <si>
    <t>024-HEALTHCARE SECURITY LTD (PRIVATE)</t>
  </si>
  <si>
    <t>024-HEALTHCARE SECURITY LTD (PUBLIC)</t>
  </si>
  <si>
    <t>028 ZUMA HEALTH TRUST (PUBLIC)</t>
  </si>
  <si>
    <t>030-PREPAID MEDICARE SERVICES LTD (PUBLIC)</t>
  </si>
  <si>
    <t>035-HEALTH PARTNERS LIMITED (PRIVATE)</t>
  </si>
  <si>
    <t>036-PRECIOUS HEALTHCARE LIMITED  (Private)</t>
  </si>
  <si>
    <t>036-PRECIOUS HEALTHCARE LIMITED (PUBLIC)</t>
  </si>
  <si>
    <t>039-OCEANIC HEALTH MANAGEMENT LIMITED (PRIVATE)</t>
  </si>
  <si>
    <t>039-OCEANIC HEALTH MANAGEMENT LIMITED (Public)</t>
  </si>
  <si>
    <t>041 - Wellness HMO (PRIVATE)</t>
  </si>
  <si>
    <t>041-WellnessHealth Management Services Ltd (PUBLIC)</t>
  </si>
  <si>
    <t>048-MARINA MEDICAL SERV. HMO LTD (PRIVATE)</t>
  </si>
  <si>
    <t>051-NONSUCH MEDICARE LTD (PUBLIC)</t>
  </si>
  <si>
    <t>052-HealthStone HMO (PRIVATE)</t>
  </si>
  <si>
    <t>055 - Sahel Health Trust (PUBLIC)</t>
  </si>
  <si>
    <t>057-PROHEALTH HMO LIMITED (PRIVATE)</t>
  </si>
  <si>
    <t>061-ULTIMATE HEALTH MANAGEMENT SERVICES (PRIVATE)</t>
  </si>
  <si>
    <t>061-ULTIMATE HEALTH MANAGEMENT SERVICES LTD (PUBLIC)</t>
  </si>
  <si>
    <t>063-AVON HEALTHCARE LIMITED (PRIVATE)</t>
  </si>
  <si>
    <t>064 - REGENIX HEALTH CARE SERVICE LIMITED (PUBLIC)</t>
  </si>
  <si>
    <t>073-Police HMO (PUBLIC)</t>
  </si>
  <si>
    <t>074-Novo Healthcare HMO (PUBLIC)</t>
  </si>
  <si>
    <t>074-Novo Healthcare HMO(Private)</t>
  </si>
  <si>
    <t>076-Anchor HMO International Company Ltd (PRIVATE)</t>
  </si>
  <si>
    <t>076-Anchor HMO International Company Ltd (PUBLIC)</t>
  </si>
  <si>
    <t>078 - GREENFIELD HEALTH MANAGEMENT LTD (PUBLIC)</t>
  </si>
  <si>
    <t>078-Green Field Healthcare (PRIVATE)</t>
  </si>
  <si>
    <t>Diamond Shield Health Services Ltd. (Private)</t>
  </si>
  <si>
    <t>G.N.I HMO (PRIVATE)</t>
  </si>
  <si>
    <t>HALLMARK HMO (PRIVATE)</t>
  </si>
  <si>
    <t>HEALTHE CARE SECURITY (PUBLIC)</t>
  </si>
  <si>
    <t>IVES MEDICARE (PRIVATE)</t>
  </si>
  <si>
    <t>Liberty Blue (THT) (Private)</t>
  </si>
  <si>
    <t>ManSard HMO (PRIVATE)</t>
  </si>
  <si>
    <t>METRO HEALTH (PRIVATE)</t>
  </si>
  <si>
    <t>NNPC HMO (PRIVATE)</t>
  </si>
  <si>
    <t>Rauthage HMO (Private)</t>
  </si>
  <si>
    <t>REDCARE HEALTH SERVICES LIMITED (PRIVATE)</t>
  </si>
  <si>
    <t>RELIANCE HMO (PRIVATE</t>
  </si>
  <si>
    <t>Roding HealthCare HMO (Private)</t>
  </si>
  <si>
    <t>SALUS TRUST HMO (PRIVATE)</t>
  </si>
  <si>
    <t>SWIFT HMO (PRIVATE)</t>
  </si>
  <si>
    <t>Total</t>
  </si>
  <si>
    <t>Total Owed</t>
  </si>
  <si>
    <t>Total NHIS Visit</t>
  </si>
  <si>
    <t>Total NHIS FFS</t>
  </si>
  <si>
    <t>Avr. NHIS visit</t>
  </si>
  <si>
    <t>Total 10% Co-Payment</t>
  </si>
  <si>
    <t>Total Clinic owing Pharmacy</t>
  </si>
  <si>
    <t>Total Cost of Serv.</t>
  </si>
  <si>
    <t>Avr. Cost of Serv.</t>
  </si>
  <si>
    <t>TotalCost:</t>
  </si>
  <si>
    <t>H#M#O Claims Summary</t>
  </si>
  <si>
    <t>F2</t>
  </si>
  <si>
    <t>F3</t>
  </si>
  <si>
    <t>F4</t>
  </si>
  <si>
    <t>F5</t>
  </si>
  <si>
    <t>PREPAID MEDICARE</t>
  </si>
  <si>
    <t>GREENFIELD H.C MANAGEMENT LTD</t>
  </si>
  <si>
    <t>INT'L HEALTH MANAGEMENT SERVICES LTD</t>
  </si>
  <si>
    <t>KACHMA</t>
  </si>
  <si>
    <t>MEDICAL PARTNERS</t>
  </si>
  <si>
    <t>NNPC HMO</t>
  </si>
  <si>
    <t>SUNU LTD</t>
  </si>
  <si>
    <t>WELLNESSHEALTH MGT SERVICES LTD</t>
  </si>
  <si>
    <t>Amount Paid</t>
  </si>
  <si>
    <t>F7</t>
  </si>
  <si>
    <t>F8</t>
  </si>
  <si>
    <t>Amount Billed</t>
  </si>
  <si>
    <t>Total Balance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</si>
</sst>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164" formatCode="&quot;₦&quot;#,##0;\-&quot;₦&quot;#,##0"/>
    <numFmt numFmtId="165" formatCode="&quot;₦&quot;#,##0.00;\-&quot;₦&quot;#,##0.00"/>
    <numFmt numFmtId="166" formatCode="_-&quot;₦&quot;* #,##0.00_-;\-&quot;₦&quot;* #,##0.00_-;_-&quot;₦&quot;* &quot;-&quot;??_-;_-@_-"/>
    <numFmt numFmtId="167" formatCode="0.00%;\-0.00%;0.00%"/>
    <numFmt numFmtId="168" formatCode="&quot;₦&quot;#,##0"/>
    <numFmt numFmtId="169" formatCode="&quot;&quot;#,##0;\-&quot;&quot;#,##0;&quot;&quot;#,##0"/>
    <numFmt numFmtId="170" formatCode="&quot;₦&quot;#,##0.0;\-&quot;₦&quot;#,##0.0;&quot;₦&quot;#,##0.0"/>
    <numFmt numFmtId="171" formatCode="_-&quot;₦&quot;* #,##0_-;\-&quot;₦&quot;* #,##0_-;_-&quot;₦&quot;* &quot;-&quot;??_-;_-@_-"/>
    <numFmt numFmtId="172" formatCode="&quot;₦&quot;#,##0.00"/>
    <numFmt numFmtId="173" formatCode="0.0%;\-0.0%;0.0%"/>
    <numFmt numFmtId="174" formatCode="0%;\-0%;0%"/>
  </numFmts>
  <fonts count="9" x14ac:knownFonts="1">
    <font>
      <sz val="11"/>
      <color theme="1"/>
      <name val="Calibri"/>
      <family val="2"/>
      <scheme val="minor"/>
    </font>
    <font>
      <sz val="11"/>
      <color theme="1"/>
      <name val="Calibri"/>
      <family val="2"/>
      <scheme val="minor"/>
    </font>
    <font>
      <b/>
      <sz val="26"/>
      <color theme="0"/>
      <name val="Times New Roman"/>
      <family val="1"/>
    </font>
    <font>
      <sz val="26"/>
      <color theme="0"/>
      <name val="Times New Roman"/>
      <family val="1"/>
    </font>
    <font>
      <sz val="110"/>
      <color theme="9" tint="-0.249977111117893"/>
      <name val="Webdings"/>
      <family val="1"/>
      <charset val="2"/>
    </font>
    <font>
      <sz val="11"/>
      <color theme="1"/>
      <name val="Webdings"/>
      <family val="1"/>
      <charset val="2"/>
    </font>
    <font>
      <sz val="11"/>
      <color theme="1"/>
      <name val="Cooper Black"/>
      <family val="1"/>
    </font>
    <font>
      <sz val="14"/>
      <color theme="1"/>
      <name val="Calibri"/>
      <family val="2"/>
      <scheme val="minor"/>
    </font>
    <font>
      <sz val="16"/>
      <color theme="1"/>
      <name val="Calibri"/>
      <family val="2"/>
      <scheme val="minor"/>
    </font>
  </fonts>
  <fills count="3">
    <fill>
      <patternFill patternType="none"/>
    </fill>
    <fill>
      <patternFill patternType="gray125"/>
    </fill>
    <fill>
      <patternFill patternType="solid">
        <fgColor theme="9" tint="-0.24994659260841701"/>
        <bgColor indexed="64"/>
      </patternFill>
    </fill>
  </fills>
  <borders count="1">
    <border>
      <left/>
      <right/>
      <top/>
      <bottom/>
      <diagonal/>
    </border>
  </borders>
  <cellStyleXfs count="3">
    <xf numFmtId="0" fontId="0" fillId="0" borderId="0"/>
    <xf numFmtId="9" fontId="1" fillId="0" borderId="0" applyFont="0" applyFill="0" applyBorder="0" applyAlignment="0" applyProtection="0"/>
    <xf numFmtId="166" fontId="1" fillId="0" borderId="0" applyFont="0" applyFill="0" applyBorder="0" applyAlignment="0" applyProtection="0"/>
  </cellStyleXfs>
  <cellXfs count="35">
    <xf numFmtId="0" fontId="0" fillId="0" borderId="0" xfId="0"/>
    <xf numFmtId="0" fontId="0" fillId="0" borderId="0" xfId="0" pivotButton="1"/>
    <xf numFmtId="167" fontId="0" fillId="0" borderId="0" xfId="0" applyNumberFormat="1"/>
    <xf numFmtId="168" fontId="0" fillId="0" borderId="0" xfId="0" applyNumberFormat="1"/>
    <xf numFmtId="0" fontId="2" fillId="2" borderId="0" xfId="0" applyFont="1" applyFill="1" applyAlignment="1">
      <alignment horizontal="centerContinuous"/>
    </xf>
    <xf numFmtId="14" fontId="2" fillId="2" borderId="0" xfId="0" applyNumberFormat="1" applyFont="1" applyFill="1" applyAlignment="1">
      <alignment horizontal="centerContinuous"/>
    </xf>
    <xf numFmtId="0" fontId="3" fillId="2" borderId="0" xfId="0" applyFont="1" applyFill="1" applyAlignment="1">
      <alignment horizontal="centerContinuous"/>
    </xf>
    <xf numFmtId="9" fontId="0" fillId="0" borderId="0" xfId="1" applyFont="1"/>
    <xf numFmtId="9" fontId="0" fillId="0" borderId="0" xfId="0" applyNumberFormat="1"/>
    <xf numFmtId="0" fontId="4" fillId="0" borderId="0" xfId="0" applyFont="1"/>
    <xf numFmtId="169" fontId="0" fillId="0" borderId="0" xfId="0" applyNumberFormat="1"/>
    <xf numFmtId="165" fontId="0" fillId="0" borderId="0" xfId="0" applyNumberFormat="1"/>
    <xf numFmtId="4" fontId="0" fillId="0" borderId="0" xfId="0" applyNumberFormat="1"/>
    <xf numFmtId="2" fontId="0" fillId="0" borderId="0" xfId="0" applyNumberFormat="1"/>
    <xf numFmtId="0" fontId="0" fillId="0" borderId="0" xfId="0" applyAlignment="1">
      <alignment wrapText="1"/>
    </xf>
    <xf numFmtId="0" fontId="0" fillId="0" borderId="0" xfId="0" pivotButton="1" applyAlignment="1">
      <alignment wrapText="1"/>
    </xf>
    <xf numFmtId="0" fontId="0" fillId="2" borderId="0" xfId="0" applyFill="1" applyAlignment="1">
      <alignment horizontal="centerContinuous"/>
    </xf>
    <xf numFmtId="171" fontId="0" fillId="0" borderId="0" xfId="2" applyNumberFormat="1" applyFont="1" applyAlignment="1">
      <alignment horizontal="center" vertical="center"/>
    </xf>
    <xf numFmtId="172" fontId="0" fillId="0" borderId="0" xfId="0" applyNumberFormat="1"/>
    <xf numFmtId="0" fontId="5" fillId="0" borderId="0" xfId="0" applyFont="1"/>
    <xf numFmtId="0" fontId="6" fillId="0" borderId="0" xfId="0" applyFont="1"/>
    <xf numFmtId="173" fontId="0" fillId="0" borderId="0" xfId="0" applyNumberFormat="1"/>
    <xf numFmtId="174" fontId="0" fillId="0" borderId="0" xfId="0" applyNumberFormat="1"/>
    <xf numFmtId="3" fontId="0" fillId="0" borderId="0" xfId="0" applyNumberFormat="1"/>
    <xf numFmtId="164" fontId="0" fillId="0" borderId="0" xfId="0" applyNumberFormat="1" applyAlignment="1">
      <alignment wrapText="1"/>
    </xf>
    <xf numFmtId="0" fontId="0" fillId="0" borderId="0" xfId="0" applyAlignment="1">
      <alignment horizontal="center" vertical="center"/>
    </xf>
    <xf numFmtId="0" fontId="4" fillId="0" borderId="0" xfId="0" applyFont="1" applyAlignment="1">
      <alignment horizontal="center" vertical="center"/>
    </xf>
    <xf numFmtId="167" fontId="0" fillId="0" borderId="0" xfId="0" applyNumberFormat="1" applyAlignment="1">
      <alignment horizontal="center" vertical="center"/>
    </xf>
    <xf numFmtId="164" fontId="0" fillId="0" borderId="0" xfId="0" applyNumberFormat="1"/>
    <xf numFmtId="164" fontId="0" fillId="0" borderId="0" xfId="0" applyNumberFormat="1" applyAlignment="1">
      <alignment horizontal="center" vertical="center"/>
    </xf>
    <xf numFmtId="170" fontId="0" fillId="0" borderId="0" xfId="0" applyNumberFormat="1"/>
    <xf numFmtId="0" fontId="7" fillId="0" borderId="0" xfId="0" applyFont="1"/>
    <xf numFmtId="172" fontId="7" fillId="0" borderId="0" xfId="0" applyNumberFormat="1" applyFont="1"/>
    <xf numFmtId="0" fontId="8" fillId="0" borderId="0" xfId="0" applyFont="1"/>
    <xf numFmtId="172" fontId="8" fillId="0" borderId="0" xfId="0" applyNumberFormat="1" applyFont="1"/>
  </cellXfs>
  <cellStyles count="3">
    <cellStyle name="Currency" xfId="2" builtinId="4"/>
    <cellStyle name="Normal" xfId="0" builtinId="0"/>
    <cellStyle name="Percent" xfId="1" builtinId="5"/>
  </cellStyles>
  <dxfs count="41">
    <dxf>
      <alignment horizontal="center"/>
    </dxf>
    <dxf>
      <alignment horizontal="center"/>
    </dxf>
    <dxf>
      <alignment vertical="center"/>
    </dxf>
    <dxf>
      <alignment vertical="center"/>
    </dxf>
    <dxf>
      <numFmt numFmtId="2" formatCode="0.00"/>
    </dxf>
    <dxf>
      <numFmt numFmtId="2" formatCode="0.00"/>
    </dxf>
    <dxf>
      <numFmt numFmtId="2" formatCode="0.00"/>
    </dxf>
    <dxf>
      <numFmt numFmtId="2" formatCode="0.00"/>
    </dxf>
    <dxf>
      <numFmt numFmtId="2" formatCode="0.00"/>
    </dxf>
    <dxf>
      <numFmt numFmtId="174" formatCode="0%;\-0%;0%"/>
    </dxf>
    <dxf>
      <numFmt numFmtId="174" formatCode="0%;\-0%;0%"/>
    </dxf>
    <dxf>
      <numFmt numFmtId="174" formatCode="0%;\-0%;0%"/>
    </dxf>
    <dxf>
      <numFmt numFmtId="174" formatCode="0%;\-0%;0%"/>
    </dxf>
    <dxf>
      <font>
        <color rgb="FF9C0006"/>
      </font>
      <fill>
        <patternFill>
          <bgColor rgb="FFFFC7CE"/>
        </patternFill>
      </fill>
    </dxf>
    <dxf>
      <numFmt numFmtId="172" formatCode="&quot;₦&quot;#,##0.00"/>
    </dxf>
    <dxf>
      <numFmt numFmtId="172" formatCode="&quot;₦&quot;#,##0.00"/>
    </dxf>
    <dxf>
      <numFmt numFmtId="172" formatCode="&quot;₦&quot;#,##0.00"/>
    </dxf>
    <dxf>
      <numFmt numFmtId="172" formatCode="&quot;₦&quot;#,##0.00"/>
    </dxf>
    <dxf>
      <numFmt numFmtId="172" formatCode="&quot;₦&quot;#,##0.00"/>
    </dxf>
    <dxf>
      <numFmt numFmtId="172" formatCode="&quot;₦&quot;#,##0.00"/>
    </dxf>
    <dxf>
      <alignment wrapText="1"/>
    </dxf>
    <dxf>
      <alignment wrapText="1"/>
    </dxf>
    <dxf>
      <numFmt numFmtId="164" formatCode="&quot;₦&quot;#,##0;\-&quot;₦&quot;#,##0"/>
    </dxf>
    <dxf>
      <numFmt numFmtId="173" formatCode="0.0%;\-0.0%;0.0%"/>
    </dxf>
    <dxf>
      <alignment wrapText="1"/>
    </dxf>
    <dxf>
      <alignment wrapText="1"/>
    </dxf>
    <dxf>
      <alignment wrapText="1"/>
    </dxf>
    <dxf>
      <alignment wrapText="1"/>
    </dxf>
    <dxf>
      <font>
        <color rgb="FF9C0006"/>
      </font>
      <fill>
        <patternFill>
          <bgColor rgb="FFFFC7CE"/>
        </patternFill>
      </fill>
    </dxf>
    <dxf>
      <font>
        <b/>
        <i val="0"/>
        <color theme="5" tint="-0.24994659260841701"/>
      </font>
      <fill>
        <patternFill>
          <bgColor theme="0" tint="-0.24994659260841701"/>
        </patternFill>
      </fill>
    </dxf>
    <dxf>
      <font>
        <b/>
        <i val="0"/>
        <color theme="5" tint="-0.24994659260841701"/>
      </font>
      <fill>
        <patternFill>
          <bgColor theme="0" tint="-0.24994659260841701"/>
        </patternFill>
      </fill>
    </dxf>
    <dxf>
      <numFmt numFmtId="174" formatCode="0%;\-0%;0%"/>
    </dxf>
    <dxf>
      <numFmt numFmtId="3" formatCode="#,##0"/>
    </dxf>
    <dxf>
      <numFmt numFmtId="3" formatCode="#,##0"/>
    </dxf>
    <dxf>
      <numFmt numFmtId="2" formatCode="0.00"/>
    </dxf>
    <dxf>
      <numFmt numFmtId="2" formatCode="0.00"/>
    </dxf>
    <dxf>
      <numFmt numFmtId="2" formatCode="0.00"/>
    </dxf>
    <dxf>
      <numFmt numFmtId="2" formatCode="0.00"/>
    </dxf>
    <dxf>
      <numFmt numFmtId="2" formatCode="0.00"/>
    </dxf>
    <dxf>
      <numFmt numFmtId="170" formatCode="&quot;₦&quot;#,##0.0;\-&quot;₦&quot;#,##0.0;&quot;₦&quot;#,##0.0"/>
    </dxf>
    <dxf>
      <numFmt numFmtId="17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B2" s="5"/>
        <tr r="B2" s="5"/>
        <tr r="B2" s="8"/>
        <tr r="B2" s="8"/>
        <tr r="B2" s="2"/>
        <tr r="B2" s="2"/>
        <tr r="B21" s="3"/>
        <tr r="B21" s="3"/>
        <tr r="B2" s="6"/>
        <tr r="B2" s="6"/>
        <tr r="B20" s="3"/>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4.xml"/><Relationship Id="rId21" Type="http://schemas.openxmlformats.org/officeDocument/2006/relationships/pivotCacheDefinition" Target="pivotCache/pivotCacheDefinition16.xml"/><Relationship Id="rId42" Type="http://schemas.openxmlformats.org/officeDocument/2006/relationships/customXml" Target="../customXml/item9.xml"/><Relationship Id="rId47" Type="http://schemas.openxmlformats.org/officeDocument/2006/relationships/customXml" Target="../customXml/item14.xml"/><Relationship Id="rId63" Type="http://schemas.openxmlformats.org/officeDocument/2006/relationships/customXml" Target="../customXml/item30.xml"/><Relationship Id="rId68" Type="http://schemas.openxmlformats.org/officeDocument/2006/relationships/customXml" Target="../customXml/item35.xml"/><Relationship Id="rId16" Type="http://schemas.openxmlformats.org/officeDocument/2006/relationships/pivotCacheDefinition" Target="pivotCache/pivotCacheDefinition11.xml"/><Relationship Id="rId11" Type="http://schemas.openxmlformats.org/officeDocument/2006/relationships/pivotCacheDefinition" Target="pivotCache/pivotCacheDefinition6.xml"/><Relationship Id="rId32" Type="http://schemas.openxmlformats.org/officeDocument/2006/relationships/powerPivotData" Target="model/item.data"/><Relationship Id="rId37" Type="http://schemas.openxmlformats.org/officeDocument/2006/relationships/customXml" Target="../customXml/item4.xml"/><Relationship Id="rId53" Type="http://schemas.openxmlformats.org/officeDocument/2006/relationships/customXml" Target="../customXml/item20.xml"/><Relationship Id="rId58" Type="http://schemas.openxmlformats.org/officeDocument/2006/relationships/customXml" Target="../customXml/item25.xml"/><Relationship Id="rId74" Type="http://schemas.openxmlformats.org/officeDocument/2006/relationships/customXml" Target="../customXml/item41.xml"/><Relationship Id="rId79" Type="http://schemas.openxmlformats.org/officeDocument/2006/relationships/customXml" Target="../customXml/item46.xml"/><Relationship Id="rId5" Type="http://schemas.openxmlformats.org/officeDocument/2006/relationships/worksheet" Target="worksheets/sheet5.xml"/><Relationship Id="rId61" Type="http://schemas.openxmlformats.org/officeDocument/2006/relationships/customXml" Target="../customXml/item28.xml"/><Relationship Id="rId82" Type="http://schemas.openxmlformats.org/officeDocument/2006/relationships/volatileDependencies" Target="volatileDependencies.xml"/><Relationship Id="rId19" Type="http://schemas.openxmlformats.org/officeDocument/2006/relationships/pivotCacheDefinition" Target="pivotCache/pivotCacheDefinition14.xml"/><Relationship Id="rId14" Type="http://schemas.openxmlformats.org/officeDocument/2006/relationships/pivotCacheDefinition" Target="pivotCache/pivotCacheDefinition9.xml"/><Relationship Id="rId22" Type="http://schemas.openxmlformats.org/officeDocument/2006/relationships/pivotCacheDefinition" Target="pivotCache/pivotCacheDefinition17.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56" Type="http://schemas.openxmlformats.org/officeDocument/2006/relationships/customXml" Target="../customXml/item23.xml"/><Relationship Id="rId64" Type="http://schemas.openxmlformats.org/officeDocument/2006/relationships/customXml" Target="../customXml/item31.xml"/><Relationship Id="rId69" Type="http://schemas.openxmlformats.org/officeDocument/2006/relationships/customXml" Target="../customXml/item36.xml"/><Relationship Id="rId77" Type="http://schemas.openxmlformats.org/officeDocument/2006/relationships/customXml" Target="../customXml/item44.xml"/><Relationship Id="rId8" Type="http://schemas.openxmlformats.org/officeDocument/2006/relationships/pivotCacheDefinition" Target="pivotCache/pivotCacheDefinition3.xml"/><Relationship Id="rId51" Type="http://schemas.openxmlformats.org/officeDocument/2006/relationships/customXml" Target="../customXml/item18.xml"/><Relationship Id="rId72" Type="http://schemas.openxmlformats.org/officeDocument/2006/relationships/customXml" Target="../customXml/item39.xml"/><Relationship Id="rId80" Type="http://schemas.openxmlformats.org/officeDocument/2006/relationships/customXml" Target="../customXml/item47.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microsoft.com/office/2007/relationships/slicerCache" Target="slicerCaches/slicerCache3.xml"/><Relationship Id="rId33" Type="http://schemas.openxmlformats.org/officeDocument/2006/relationships/calcChain" Target="calcChain.xml"/><Relationship Id="rId38" Type="http://schemas.openxmlformats.org/officeDocument/2006/relationships/customXml" Target="../customXml/item5.xml"/><Relationship Id="rId46" Type="http://schemas.openxmlformats.org/officeDocument/2006/relationships/customXml" Target="../customXml/item13.xml"/><Relationship Id="rId59" Type="http://schemas.openxmlformats.org/officeDocument/2006/relationships/customXml" Target="../customXml/item26.xml"/><Relationship Id="rId67" Type="http://schemas.openxmlformats.org/officeDocument/2006/relationships/customXml" Target="../customXml/item34.xml"/><Relationship Id="rId20" Type="http://schemas.openxmlformats.org/officeDocument/2006/relationships/pivotCacheDefinition" Target="pivotCache/pivotCacheDefinition15.xml"/><Relationship Id="rId41" Type="http://schemas.openxmlformats.org/officeDocument/2006/relationships/customXml" Target="../customXml/item8.xml"/><Relationship Id="rId54" Type="http://schemas.openxmlformats.org/officeDocument/2006/relationships/customXml" Target="../customXml/item21.xml"/><Relationship Id="rId62" Type="http://schemas.openxmlformats.org/officeDocument/2006/relationships/customXml" Target="../customXml/item29.xml"/><Relationship Id="rId70" Type="http://schemas.openxmlformats.org/officeDocument/2006/relationships/customXml" Target="../customXml/item37.xml"/><Relationship Id="rId75" Type="http://schemas.openxmlformats.org/officeDocument/2006/relationships/customXml" Target="../customXml/item4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CacheDefinition" Target="pivotCache/pivotCacheDefinition10.xml"/><Relationship Id="rId23" Type="http://schemas.microsoft.com/office/2007/relationships/slicerCache" Target="slicerCaches/slicerCache1.xml"/><Relationship Id="rId28" Type="http://schemas.openxmlformats.org/officeDocument/2006/relationships/connections" Target="connections.xml"/><Relationship Id="rId36" Type="http://schemas.openxmlformats.org/officeDocument/2006/relationships/customXml" Target="../customXml/item3.xml"/><Relationship Id="rId49" Type="http://schemas.openxmlformats.org/officeDocument/2006/relationships/customXml" Target="../customXml/item16.xml"/><Relationship Id="rId57" Type="http://schemas.openxmlformats.org/officeDocument/2006/relationships/customXml" Target="../customXml/item24.xml"/><Relationship Id="rId10" Type="http://schemas.openxmlformats.org/officeDocument/2006/relationships/pivotCacheDefinition" Target="pivotCache/pivotCacheDefinition5.xml"/><Relationship Id="rId31" Type="http://schemas.openxmlformats.org/officeDocument/2006/relationships/sheetMetadata" Target="metadata.xml"/><Relationship Id="rId44" Type="http://schemas.openxmlformats.org/officeDocument/2006/relationships/customXml" Target="../customXml/item11.xml"/><Relationship Id="rId52" Type="http://schemas.openxmlformats.org/officeDocument/2006/relationships/customXml" Target="../customXml/item19.xml"/><Relationship Id="rId60" Type="http://schemas.openxmlformats.org/officeDocument/2006/relationships/customXml" Target="../customXml/item27.xml"/><Relationship Id="rId65" Type="http://schemas.openxmlformats.org/officeDocument/2006/relationships/customXml" Target="../customXml/item32.xml"/><Relationship Id="rId73" Type="http://schemas.openxmlformats.org/officeDocument/2006/relationships/customXml" Target="../customXml/item40.xml"/><Relationship Id="rId78" Type="http://schemas.openxmlformats.org/officeDocument/2006/relationships/customXml" Target="../customXml/item45.xml"/><Relationship Id="rId81" Type="http://schemas.openxmlformats.org/officeDocument/2006/relationships/customXml" Target="../customXml/item48.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39" Type="http://schemas.openxmlformats.org/officeDocument/2006/relationships/customXml" Target="../customXml/item6.xml"/><Relationship Id="rId34" Type="http://schemas.openxmlformats.org/officeDocument/2006/relationships/customXml" Target="../customXml/item1.xml"/><Relationship Id="rId50" Type="http://schemas.openxmlformats.org/officeDocument/2006/relationships/customXml" Target="../customXml/item17.xml"/><Relationship Id="rId55" Type="http://schemas.openxmlformats.org/officeDocument/2006/relationships/customXml" Target="../customXml/item22.xml"/><Relationship Id="rId76" Type="http://schemas.openxmlformats.org/officeDocument/2006/relationships/customXml" Target="../customXml/item43.xml"/><Relationship Id="rId7" Type="http://schemas.openxmlformats.org/officeDocument/2006/relationships/pivotCacheDefinition" Target="pivotCache/pivotCacheDefinition2.xml"/><Relationship Id="rId71" Type="http://schemas.openxmlformats.org/officeDocument/2006/relationships/customXml" Target="../customXml/item38.xml"/><Relationship Id="rId2" Type="http://schemas.openxmlformats.org/officeDocument/2006/relationships/worksheet" Target="worksheets/sheet2.xml"/><Relationship Id="rId29" Type="http://schemas.openxmlformats.org/officeDocument/2006/relationships/styles" Target="styles.xml"/><Relationship Id="rId24" Type="http://schemas.microsoft.com/office/2007/relationships/slicerCache" Target="slicerCaches/slicerCache2.xml"/><Relationship Id="rId40" Type="http://schemas.openxmlformats.org/officeDocument/2006/relationships/customXml" Target="../customXml/item7.xml"/><Relationship Id="rId45" Type="http://schemas.openxmlformats.org/officeDocument/2006/relationships/customXml" Target="../customXml/item12.xml"/><Relationship Id="rId66" Type="http://schemas.openxmlformats.org/officeDocument/2006/relationships/customXml" Target="../customXml/item33.xml"/></Relationships>
</file>

<file path=xl/charts/_rels/chart1.xml.rels><?xml version="1.0" encoding="UTF-8" standalone="yes"?>
<Relationships xmlns="http://schemas.openxmlformats.org/package/2006/relationships"><Relationship Id="rId1" Type="http://schemas.openxmlformats.org/officeDocument/2006/relationships/chartUserShapes" Target="../drawings/drawing2.xml"/></Relationships>
</file>

<file path=xl/charts/_rels/chart2.xml.rels><?xml version="1.0" encoding="UTF-8" standalone="yes"?>
<Relationships xmlns="http://schemas.openxmlformats.org/package/2006/relationships"><Relationship Id="rId3" Type="http://schemas.openxmlformats.org/officeDocument/2006/relationships/image" Target="../media/image1.pn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png"/><Relationship Id="rId4" Type="http://schemas.openxmlformats.org/officeDocument/2006/relationships/image" Target="../media/image2.png"/></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png"/><Relationship Id="rId2" Type="http://schemas.microsoft.com/office/2011/relationships/chartColorStyle" Target="colors3.xml"/><Relationship Id="rId1" Type="http://schemas.microsoft.com/office/2011/relationships/chartStyle" Target="style3.xml"/><Relationship Id="rId6" Type="http://schemas.openxmlformats.org/officeDocument/2006/relationships/image" Target="../media/image7.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3" Type="http://schemas.openxmlformats.org/officeDocument/2006/relationships/image" Target="../media/image4.png"/><Relationship Id="rId2" Type="http://schemas.microsoft.com/office/2011/relationships/chartColorStyle" Target="colors5.xml"/><Relationship Id="rId1" Type="http://schemas.microsoft.com/office/2011/relationships/chartStyle" Target="style5.xml"/><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view3D>
      <c:rotX val="15"/>
      <c:rotY val="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3"/>
          <c:order val="0"/>
          <c:spPr>
            <a:solidFill>
              <a:schemeClr val="accent4"/>
            </a:solidFill>
            <a:ln>
              <a:noFill/>
            </a:ln>
            <a:effectLst/>
            <a:sp3d/>
          </c:spPr>
          <c:invertIfNegative val="0"/>
          <c:val>
            <c:numRef>
              <c:f>RoughWork!$Y$6</c:f>
              <c:numCache>
                <c:formatCode>0%</c:formatCode>
                <c:ptCount val="1"/>
                <c:pt idx="0">
                  <c:v>0.03</c:v>
                </c:pt>
              </c:numCache>
            </c:numRef>
          </c:val>
          <c:extLst>
            <c:ext xmlns:c16="http://schemas.microsoft.com/office/drawing/2014/chart" uri="{C3380CC4-5D6E-409C-BE32-E72D297353CC}">
              <c16:uniqueId val="{00000000-C592-42A4-9351-C0F7A04C684A}"/>
            </c:ext>
          </c:extLst>
        </c:ser>
        <c:ser>
          <c:idx val="0"/>
          <c:order val="1"/>
          <c:spPr>
            <a:solidFill>
              <a:schemeClr val="accent1">
                <a:lumMod val="60000"/>
                <a:lumOff val="40000"/>
              </a:schemeClr>
            </a:solidFill>
            <a:ln>
              <a:noFill/>
            </a:ln>
            <a:effectLst/>
            <a:sp3d/>
          </c:spPr>
          <c:invertIfNegative val="0"/>
          <c:dPt>
            <c:idx val="0"/>
            <c:invertIfNegative val="0"/>
            <c:bubble3D val="0"/>
            <c:extLst>
              <c:ext xmlns:c16="http://schemas.microsoft.com/office/drawing/2014/chart" uri="{C3380CC4-5D6E-409C-BE32-E72D297353CC}">
                <c16:uniqueId val="{00000002-C592-42A4-9351-C0F7A04C684A}"/>
              </c:ext>
            </c:extLst>
          </c:dPt>
          <c:dLbls>
            <c:dLbl>
              <c:idx val="0"/>
              <c:layout>
                <c:manualLayout>
                  <c:x val="1.2190439623728162E-2"/>
                  <c:y val="-1.4301672957901281E-2"/>
                </c:manualLayout>
              </c:layout>
              <c:spPr>
                <a:noFill/>
                <a:ln>
                  <a:noFill/>
                </a:ln>
                <a:effectLst/>
              </c:spPr>
              <c:txPr>
                <a:bodyPr rot="0" spcFirstLastPara="1" vertOverflow="ellipsis" vert="horz" wrap="square" lIns="38100" tIns="19050" rIns="38100" bIns="19050" anchor="ctr" anchorCtr="1">
                  <a:noAutofit/>
                </a:bodyPr>
                <a:lstStyle/>
                <a:p>
                  <a:pPr>
                    <a:defRPr sz="105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15:layout>
                    <c:manualLayout>
                      <c:w val="0.44684008446918799"/>
                      <c:h val="0.29647368041729355"/>
                    </c:manualLayout>
                  </c15:layout>
                </c:ext>
                <c:ext xmlns:c16="http://schemas.microsoft.com/office/drawing/2014/chart" uri="{C3380CC4-5D6E-409C-BE32-E72D297353CC}">
                  <c16:uniqueId val="{00000002-C592-42A4-9351-C0F7A04C684A}"/>
                </c:ext>
              </c:extLst>
            </c:dLbl>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RoughWork!$V$6</c:f>
              <c:numCache>
                <c:formatCode>0%</c:formatCode>
                <c:ptCount val="1"/>
                <c:pt idx="0">
                  <c:v>1</c:v>
                </c:pt>
              </c:numCache>
            </c:numRef>
          </c:val>
          <c:extLst>
            <c:ext xmlns:c16="http://schemas.microsoft.com/office/drawing/2014/chart" uri="{C3380CC4-5D6E-409C-BE32-E72D297353CC}">
              <c16:uniqueId val="{00000003-C592-42A4-9351-C0F7A04C684A}"/>
            </c:ext>
          </c:extLst>
        </c:ser>
        <c:ser>
          <c:idx val="1"/>
          <c:order val="2"/>
          <c:spPr>
            <a:solidFill>
              <a:schemeClr val="accent1">
                <a:lumMod val="75000"/>
                <a:alpha val="20000"/>
              </a:schemeClr>
            </a:solidFill>
            <a:ln>
              <a:noFill/>
            </a:ln>
            <a:effectLst/>
            <a:sp3d/>
          </c:spPr>
          <c:invertIfNegative val="0"/>
          <c:val>
            <c:numRef>
              <c:f>RoughWork!$W$6</c:f>
              <c:numCache>
                <c:formatCode>0%</c:formatCode>
                <c:ptCount val="1"/>
                <c:pt idx="0">
                  <c:v>0</c:v>
                </c:pt>
              </c:numCache>
            </c:numRef>
          </c:val>
          <c:extLst>
            <c:ext xmlns:c16="http://schemas.microsoft.com/office/drawing/2014/chart" uri="{C3380CC4-5D6E-409C-BE32-E72D297353CC}">
              <c16:uniqueId val="{00000004-C592-42A4-9351-C0F7A04C684A}"/>
            </c:ext>
          </c:extLst>
        </c:ser>
        <c:ser>
          <c:idx val="2"/>
          <c:order val="3"/>
          <c:spPr>
            <a:solidFill>
              <a:schemeClr val="bg2">
                <a:alpha val="74000"/>
              </a:schemeClr>
            </a:solidFill>
            <a:ln>
              <a:noFill/>
            </a:ln>
            <a:effectLst/>
            <a:sp3d/>
          </c:spPr>
          <c:invertIfNegative val="0"/>
          <c:dPt>
            <c:idx val="0"/>
            <c:invertIfNegative val="0"/>
            <c:bubble3D val="0"/>
            <c:spPr>
              <a:solidFill>
                <a:schemeClr val="bg2"/>
              </a:solidFill>
              <a:ln>
                <a:noFill/>
              </a:ln>
              <a:effectLst/>
              <a:sp3d/>
            </c:spPr>
            <c:extLst>
              <c:ext xmlns:c16="http://schemas.microsoft.com/office/drawing/2014/chart" uri="{C3380CC4-5D6E-409C-BE32-E72D297353CC}">
                <c16:uniqueId val="{00000006-C592-42A4-9351-C0F7A04C684A}"/>
              </c:ext>
            </c:extLst>
          </c:dPt>
          <c:val>
            <c:numRef>
              <c:f>RoughWork!$X$6</c:f>
              <c:numCache>
                <c:formatCode>0%</c:formatCode>
                <c:ptCount val="1"/>
                <c:pt idx="0">
                  <c:v>0.03</c:v>
                </c:pt>
              </c:numCache>
            </c:numRef>
          </c:val>
          <c:extLst>
            <c:ext xmlns:c16="http://schemas.microsoft.com/office/drawing/2014/chart" uri="{C3380CC4-5D6E-409C-BE32-E72D297353CC}">
              <c16:uniqueId val="{00000007-C592-42A4-9351-C0F7A04C684A}"/>
            </c:ext>
          </c:extLst>
        </c:ser>
        <c:dLbls>
          <c:showLegendKey val="0"/>
          <c:showVal val="0"/>
          <c:showCatName val="0"/>
          <c:showSerName val="0"/>
          <c:showPercent val="0"/>
          <c:showBubbleSize val="0"/>
        </c:dLbls>
        <c:gapWidth val="0"/>
        <c:gapDepth val="0"/>
        <c:shape val="cylinder"/>
        <c:axId val="122134639"/>
        <c:axId val="168613615"/>
        <c:axId val="0"/>
      </c:bar3DChart>
      <c:catAx>
        <c:axId val="122134639"/>
        <c:scaling>
          <c:orientation val="minMax"/>
        </c:scaling>
        <c:delete val="1"/>
        <c:axPos val="b"/>
        <c:majorTickMark val="none"/>
        <c:minorTickMark val="none"/>
        <c:tickLblPos val="nextTo"/>
        <c:crossAx val="168613615"/>
        <c:crosses val="autoZero"/>
        <c:auto val="1"/>
        <c:lblAlgn val="ctr"/>
        <c:lblOffset val="100"/>
        <c:noMultiLvlLbl val="0"/>
      </c:catAx>
      <c:valAx>
        <c:axId val="168613615"/>
        <c:scaling>
          <c:orientation val="minMax"/>
        </c:scaling>
        <c:delete val="1"/>
        <c:axPos val="l"/>
        <c:numFmt formatCode="0%" sourceLinked="1"/>
        <c:majorTickMark val="none"/>
        <c:minorTickMark val="none"/>
        <c:tickLblPos val="nextTo"/>
        <c:crossAx val="1221346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1"/>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1.6992129629629631E-2"/>
          <c:y val="9.7268516249203463E-3"/>
          <c:w val="0.94461388888888886"/>
          <c:h val="0.66735852409195628"/>
        </c:manualLayout>
      </c:layout>
      <c:bar3DChart>
        <c:barDir val="bar"/>
        <c:grouping val="stacked"/>
        <c:varyColors val="0"/>
        <c:ser>
          <c:idx val="0"/>
          <c:order val="0"/>
          <c:spPr>
            <a:blipFill>
              <a:blip xmlns:r="http://schemas.openxmlformats.org/officeDocument/2006/relationships" r:embed="rId3"/>
              <a:stretch>
                <a:fillRect/>
              </a:stretch>
            </a:blipFill>
            <a:ln>
              <a:noFill/>
            </a:ln>
            <a:effectLst/>
            <a:sp3d/>
          </c:spPr>
          <c:invertIfNegative val="0"/>
          <c:pictureOptions>
            <c:applyToSides val="0"/>
            <c:applyToEnd val="0"/>
          </c:pictureOptions>
          <c:dLbls>
            <c:dLbl>
              <c:idx val="0"/>
              <c:layout>
                <c:manualLayout>
                  <c:x val="0"/>
                  <c:y val="-0.3175188526818780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6216-4A45-8F32-AD80CF330469}"/>
                </c:ext>
              </c:extLst>
            </c:dLbl>
            <c:spPr>
              <a:solidFill>
                <a:schemeClr val="bg2"/>
              </a:solidFill>
              <a:ln>
                <a:solidFill>
                  <a:schemeClr val="tx1"/>
                </a:solidFill>
              </a:ln>
              <a:effectLst/>
            </c:spPr>
            <c:txPr>
              <a:bodyPr rot="0" spcFirstLastPara="1" vertOverflow="ellipsis" vert="horz" wrap="square" lIns="38100" tIns="19050" rIns="38100" bIns="19050" anchor="ctr" anchorCtr="0">
                <a:spAutoFit/>
              </a:bodyPr>
              <a:lstStyle/>
              <a:p>
                <a:pPr algn="ctr">
                  <a:defRPr lang="en-NG"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RoughWork!$W$8</c:f>
              <c:numCache>
                <c:formatCode>0%</c:formatCode>
                <c:ptCount val="1"/>
                <c:pt idx="0">
                  <c:v>9.5728874094347591E-2</c:v>
                </c:pt>
              </c:numCache>
            </c:numRef>
          </c:val>
          <c:extLst>
            <c:ext xmlns:c16="http://schemas.microsoft.com/office/drawing/2014/chart" uri="{C3380CC4-5D6E-409C-BE32-E72D297353CC}">
              <c16:uniqueId val="{00000000-6216-4A45-8F32-AD80CF330469}"/>
            </c:ext>
          </c:extLst>
        </c:ser>
        <c:ser>
          <c:idx val="1"/>
          <c:order val="1"/>
          <c:spPr>
            <a:blipFill>
              <a:blip xmlns:r="http://schemas.openxmlformats.org/officeDocument/2006/relationships" r:embed="rId4"/>
              <a:stretch>
                <a:fillRect/>
              </a:stretch>
            </a:blipFill>
            <a:ln>
              <a:noFill/>
            </a:ln>
            <a:effectLst/>
            <a:sp3d/>
          </c:spPr>
          <c:invertIfNegative val="0"/>
          <c:dPt>
            <c:idx val="0"/>
            <c:invertIfNegative val="0"/>
            <c:bubble3D val="0"/>
            <c:spPr>
              <a:blipFill>
                <a:blip xmlns:r="http://schemas.openxmlformats.org/officeDocument/2006/relationships" r:embed="rId4"/>
                <a:stretch>
                  <a:fillRect/>
                </a:stretch>
              </a:blipFill>
              <a:ln>
                <a:noFill/>
              </a:ln>
              <a:effectLst/>
              <a:sp3d/>
            </c:spPr>
            <c:pictureOptions>
              <c:applyToSides val="0"/>
              <c:applyToEnd val="0"/>
            </c:pictureOptions>
            <c:extLst>
              <c:ext xmlns:c16="http://schemas.microsoft.com/office/drawing/2014/chart" uri="{C3380CC4-5D6E-409C-BE32-E72D297353CC}">
                <c16:uniqueId val="{00000002-6216-4A45-8F32-AD80CF330469}"/>
              </c:ext>
            </c:extLst>
          </c:dPt>
          <c:dLbls>
            <c:dLbl>
              <c:idx val="0"/>
              <c:layout>
                <c:manualLayout>
                  <c:x val="-4.8241172435222277E-3"/>
                  <c:y val="-0.3274413168281867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6216-4A45-8F32-AD80CF330469}"/>
                </c:ext>
              </c:extLst>
            </c:dLbl>
            <c:spPr>
              <a:solidFill>
                <a:schemeClr val="bg2"/>
              </a:solidFill>
              <a:ln>
                <a:solidFill>
                  <a:schemeClr val="tx1"/>
                </a:solidFill>
              </a:ln>
              <a:effectLst/>
            </c:spPr>
            <c:txPr>
              <a:bodyPr rot="0" spcFirstLastPara="1" vertOverflow="ellipsis" vert="horz" wrap="square" lIns="38100" tIns="19050" rIns="38100" bIns="19050" anchor="ctr" anchorCtr="0">
                <a:spAutoFit/>
              </a:bodyPr>
              <a:lstStyle/>
              <a:p>
                <a:pPr algn="ctr">
                  <a:defRPr lang="en-NG"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RoughWork!$X$8</c:f>
              <c:numCache>
                <c:formatCode>0%</c:formatCode>
                <c:ptCount val="1"/>
                <c:pt idx="0">
                  <c:v>0.10969106703126816</c:v>
                </c:pt>
              </c:numCache>
            </c:numRef>
          </c:val>
          <c:extLst>
            <c:ext xmlns:c16="http://schemas.microsoft.com/office/drawing/2014/chart" uri="{C3380CC4-5D6E-409C-BE32-E72D297353CC}">
              <c16:uniqueId val="{00000003-6216-4A45-8F32-AD80CF330469}"/>
            </c:ext>
          </c:extLst>
        </c:ser>
        <c:ser>
          <c:idx val="2"/>
          <c:order val="2"/>
          <c:spPr>
            <a:blipFill>
              <a:blip xmlns:r="http://schemas.openxmlformats.org/officeDocument/2006/relationships" r:embed="rId5"/>
              <a:stretch>
                <a:fillRect/>
              </a:stretch>
            </a:blipFill>
            <a:ln>
              <a:noFill/>
            </a:ln>
            <a:effectLst/>
            <a:sp3d/>
          </c:spPr>
          <c:invertIfNegative val="0"/>
          <c:dPt>
            <c:idx val="0"/>
            <c:invertIfNegative val="0"/>
            <c:bubble3D val="0"/>
            <c:spPr>
              <a:blipFill>
                <a:blip xmlns:r="http://schemas.openxmlformats.org/officeDocument/2006/relationships" r:embed="rId5"/>
                <a:stretch>
                  <a:fillRect/>
                </a:stretch>
              </a:blipFill>
              <a:ln>
                <a:noFill/>
              </a:ln>
              <a:effectLst/>
              <a:sp3d/>
            </c:spPr>
            <c:pictureOptions>
              <c:applyToSides val="0"/>
              <c:applyToEnd val="0"/>
              <c:pictureFormat val="stretch"/>
            </c:pictureOptions>
            <c:extLst>
              <c:ext xmlns:c16="http://schemas.microsoft.com/office/drawing/2014/chart" uri="{C3380CC4-5D6E-409C-BE32-E72D297353CC}">
                <c16:uniqueId val="{00000005-6216-4A45-8F32-AD80CF330469}"/>
              </c:ext>
            </c:extLst>
          </c:dPt>
          <c:dLbls>
            <c:dLbl>
              <c:idx val="0"/>
              <c:layout>
                <c:manualLayout>
                  <c:x val="6.4321563246962053E-3"/>
                  <c:y val="-0.3274413168281866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216-4A45-8F32-AD80CF330469}"/>
                </c:ext>
              </c:extLst>
            </c:dLbl>
            <c:spPr>
              <a:solidFill>
                <a:schemeClr val="bg2"/>
              </a:solidFill>
              <a:ln>
                <a:solidFill>
                  <a:schemeClr val="tx1"/>
                </a:solid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RoughWork!$Y$8</c:f>
              <c:numCache>
                <c:formatCode>0%</c:formatCode>
                <c:ptCount val="1"/>
                <c:pt idx="0">
                  <c:v>0.12308162685106419</c:v>
                </c:pt>
              </c:numCache>
            </c:numRef>
          </c:val>
          <c:extLst>
            <c:ext xmlns:c16="http://schemas.microsoft.com/office/drawing/2014/chart" uri="{C3380CC4-5D6E-409C-BE32-E72D297353CC}">
              <c16:uniqueId val="{00000006-6216-4A45-8F32-AD80CF330469}"/>
            </c:ext>
          </c:extLst>
        </c:ser>
        <c:dLbls>
          <c:showLegendKey val="0"/>
          <c:showVal val="0"/>
          <c:showCatName val="0"/>
          <c:showSerName val="0"/>
          <c:showPercent val="0"/>
          <c:showBubbleSize val="0"/>
        </c:dLbls>
        <c:gapWidth val="0"/>
        <c:gapDepth val="0"/>
        <c:shape val="box"/>
        <c:axId val="779098335"/>
        <c:axId val="168611119"/>
        <c:axId val="0"/>
      </c:bar3DChart>
      <c:catAx>
        <c:axId val="779098335"/>
        <c:scaling>
          <c:orientation val="minMax"/>
        </c:scaling>
        <c:delete val="1"/>
        <c:axPos val="l"/>
        <c:majorTickMark val="none"/>
        <c:minorTickMark val="none"/>
        <c:tickLblPos val="nextTo"/>
        <c:crossAx val="168611119"/>
        <c:crosses val="autoZero"/>
        <c:auto val="1"/>
        <c:lblAlgn val="ctr"/>
        <c:lblOffset val="100"/>
        <c:noMultiLvlLbl val="0"/>
      </c:catAx>
      <c:valAx>
        <c:axId val="168611119"/>
        <c:scaling>
          <c:orientation val="minMax"/>
          <c:max val="1"/>
          <c:min val="0"/>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779098335"/>
        <c:crosses val="autoZero"/>
        <c:crossBetween val="between"/>
        <c:majorUnit val="0.1"/>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50" b="1" i="0" u="none" strike="noStrike" kern="1200" spc="0" baseline="0">
                <a:solidFill>
                  <a:schemeClr val="tx1">
                    <a:lumMod val="65000"/>
                    <a:lumOff val="35000"/>
                  </a:schemeClr>
                </a:solidFill>
                <a:latin typeface="+mn-lt"/>
                <a:ea typeface="+mn-ea"/>
                <a:cs typeface="+mn-cs"/>
              </a:defRPr>
            </a:pPr>
            <a:r>
              <a:rPr lang="en-US" sz="1050" b="1"/>
              <a:t>Aver.</a:t>
            </a:r>
            <a:r>
              <a:rPr lang="en-US" sz="1050" b="1" baseline="0"/>
              <a:t> Cost of Services</a:t>
            </a:r>
            <a:endParaRPr lang="en-US" sz="1050" b="1"/>
          </a:p>
        </c:rich>
      </c:tx>
      <c:layout>
        <c:manualLayout>
          <c:xMode val="edge"/>
          <c:yMode val="edge"/>
          <c:x val="0.33232808257154639"/>
          <c:y val="0.59985288132273684"/>
        </c:manualLayout>
      </c:layout>
      <c:overlay val="0"/>
      <c:spPr>
        <a:solidFill>
          <a:schemeClr val="accent6">
            <a:lumMod val="60000"/>
            <a:lumOff val="40000"/>
          </a:schemeClr>
        </a:solidFill>
        <a:ln>
          <a:solidFill>
            <a:schemeClr val="tx1">
              <a:lumMod val="50000"/>
              <a:lumOff val="50000"/>
            </a:schemeClr>
          </a:solidFill>
        </a:ln>
        <a:effectLst/>
      </c:spPr>
      <c:txPr>
        <a:bodyPr rot="0" spcFirstLastPara="1" vertOverflow="ellipsis" vert="horz" wrap="square" anchor="ctr" anchorCtr="1"/>
        <a:lstStyle/>
        <a:p>
          <a:pPr>
            <a:defRPr sz="105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6867664352025794"/>
          <c:y val="0.15116157195885879"/>
          <c:w val="0.43863888888888891"/>
          <c:h val="0.73106481481481478"/>
        </c:manualLayout>
      </c:layout>
      <c:doughnutChart>
        <c:varyColors val="1"/>
        <c:ser>
          <c:idx val="0"/>
          <c:order val="0"/>
          <c:spPr>
            <a:solidFill>
              <a:schemeClr val="accent6">
                <a:lumMod val="50000"/>
              </a:schemeClr>
            </a:solidFill>
            <a:ln>
              <a:solidFill>
                <a:schemeClr val="accent6">
                  <a:lumMod val="60000"/>
                  <a:lumOff val="40000"/>
                </a:schemeClr>
              </a:solidFill>
            </a:ln>
            <a:effectLst>
              <a:softEdge rad="0"/>
            </a:effectLst>
            <a:scene3d>
              <a:camera prst="orthographicFront"/>
              <a:lightRig rig="chilly" dir="t"/>
            </a:scene3d>
            <a:sp3d prstMaterial="metal"/>
          </c:spPr>
          <c:dPt>
            <c:idx val="0"/>
            <c:bubble3D val="0"/>
            <c:spPr>
              <a:solidFill>
                <a:schemeClr val="accent6">
                  <a:lumMod val="50000"/>
                </a:schemeClr>
              </a:solidFill>
              <a:ln w="19050">
                <a:solidFill>
                  <a:schemeClr val="accent6">
                    <a:lumMod val="60000"/>
                    <a:lumOff val="40000"/>
                  </a:schemeClr>
                </a:solidFill>
              </a:ln>
              <a:effectLst>
                <a:softEdge rad="0"/>
              </a:effectLst>
              <a:scene3d>
                <a:camera prst="orthographicFront"/>
                <a:lightRig rig="chilly" dir="t"/>
              </a:scene3d>
              <a:sp3d prstMaterial="metal"/>
            </c:spPr>
            <c:extLst>
              <c:ext xmlns:c16="http://schemas.microsoft.com/office/drawing/2014/chart" uri="{C3380CC4-5D6E-409C-BE32-E72D297353CC}">
                <c16:uniqueId val="{00000001-CBCF-441F-A7D8-DA59CC53EE60}"/>
              </c:ext>
            </c:extLst>
          </c:dPt>
          <c:val>
            <c:numRef>
              <c:f>RoughWork!$V$3</c:f>
              <c:numCache>
                <c:formatCode>"₦"#,##0</c:formatCode>
                <c:ptCount val="1"/>
                <c:pt idx="0">
                  <c:v>555670.41634349048</c:v>
                </c:pt>
              </c:numCache>
            </c:numRef>
          </c:val>
          <c:extLst>
            <c:ext xmlns:c16="http://schemas.microsoft.com/office/drawing/2014/chart" uri="{C3380CC4-5D6E-409C-BE32-E72D297353CC}">
              <c16:uniqueId val="{00000002-CBCF-441F-A7D8-DA59CC53EE60}"/>
            </c:ext>
          </c:extLst>
        </c:ser>
        <c:dLbls>
          <c:showLegendKey val="0"/>
          <c:showVal val="0"/>
          <c:showCatName val="0"/>
          <c:showSerName val="0"/>
          <c:showPercent val="0"/>
          <c:showBubbleSize val="0"/>
          <c:showLeaderLines val="1"/>
        </c:dLbls>
        <c:firstSliceAng val="0"/>
        <c:holeSize val="87"/>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[NHIS Analysis.xlsx]RoughWork!chartCylinder</c:name>
    <c:fmtId val="15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300">
                <a:solidFill>
                  <a:schemeClr val="tx1">
                    <a:lumMod val="95000"/>
                    <a:lumOff val="5000"/>
                  </a:schemeClr>
                </a:solidFill>
                <a:latin typeface="Impact" panose="020B0806030902050204" pitchFamily="34" charset="0"/>
              </a:rPr>
              <a:t>100</a:t>
            </a:r>
            <a:r>
              <a:rPr lang="en-US" sz="1300" baseline="0">
                <a:solidFill>
                  <a:schemeClr val="tx1">
                    <a:lumMod val="95000"/>
                    <a:lumOff val="5000"/>
                  </a:schemeClr>
                </a:solidFill>
                <a:latin typeface="Impact" panose="020B0806030902050204" pitchFamily="34" charset="0"/>
              </a:rPr>
              <a:t> </a:t>
            </a:r>
            <a:r>
              <a:rPr lang="en-US" sz="1300">
                <a:solidFill>
                  <a:schemeClr val="tx1">
                    <a:lumMod val="95000"/>
                    <a:lumOff val="5000"/>
                  </a:schemeClr>
                </a:solidFill>
                <a:latin typeface="Impact" panose="020B0806030902050204" pitchFamily="34" charset="0"/>
              </a:rPr>
              <a:t>% Total</a:t>
            </a:r>
          </a:p>
        </c:rich>
      </c:tx>
      <c:layout>
        <c:manualLayout>
          <c:xMode val="edge"/>
          <c:yMode val="edge"/>
          <c:x val="0.26333984251968501"/>
          <c:y val="2.6275647204067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pivotFmt>
      <c:pivotFmt>
        <c:idx val="1"/>
        <c:spPr>
          <a:blipFill>
            <a:blip xmlns:r="http://schemas.openxmlformats.org/officeDocument/2006/relationships" r:embed="rId3"/>
            <a:stretch>
              <a:fillRect/>
            </a:stretch>
          </a:blip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4"/>
            <a:stretch>
              <a:fillRect/>
            </a:stretch>
          </a:blipFill>
          <a:ln>
            <a:solidFill>
              <a:schemeClr val="tx1"/>
            </a:solidFill>
          </a:ln>
          <a:effectLst/>
          <a:sp3d>
            <a:contourClr>
              <a:schemeClr val="tx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5"/>
            <a:stretch>
              <a:fillRect/>
            </a:stretch>
          </a:blipFill>
          <a:ln>
            <a:solidFill>
              <a:schemeClr val="tx1"/>
            </a:solidFill>
          </a:ln>
          <a:effectLst/>
          <a:sp3d>
            <a:contourClr>
              <a:schemeClr val="tx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6"/>
            <a:stretch>
              <a:fillRect/>
            </a:stretch>
          </a:blipFill>
          <a:ln>
            <a:solidFill>
              <a:schemeClr val="tx1"/>
            </a:solidFill>
          </a:ln>
          <a:effectLst/>
          <a:sp3d>
            <a:contourClr>
              <a:schemeClr val="tx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3"/>
            <a:stretch>
              <a:fillRect/>
            </a:stretch>
          </a:blipFill>
          <a:ln>
            <a:noFill/>
          </a:ln>
          <a:effectLst/>
          <a:sp3d/>
        </c:spPr>
        <c:dLbl>
          <c:idx val="0"/>
          <c:layout>
            <c:manualLayout>
              <c:x val="0.10416694983452836"/>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Lst>
        </c:dLbl>
      </c:pivotFmt>
      <c:pivotFmt>
        <c:idx val="6"/>
        <c:spPr>
          <a:blipFill>
            <a:blip xmlns:r="http://schemas.openxmlformats.org/officeDocument/2006/relationships" r:embed="rId4"/>
            <a:stretch>
              <a:fillRect/>
            </a:stretch>
          </a:blipFill>
          <a:ln>
            <a:solidFill>
              <a:schemeClr val="tx1"/>
            </a:solidFill>
          </a:ln>
          <a:effectLst/>
          <a:sp3d>
            <a:contourClr>
              <a:schemeClr val="tx1"/>
            </a:contourClr>
          </a:sp3d>
        </c:spPr>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sz="900" b="1" i="0" u="none" strike="noStrike" kern="1200" baseline="0">
                      <a:solidFill>
                        <a:schemeClr val="tx1"/>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Lst>
        </c:dLbl>
      </c:pivotFmt>
      <c:pivotFmt>
        <c:idx val="7"/>
        <c:spPr>
          <a:blipFill>
            <a:blip xmlns:r="http://schemas.openxmlformats.org/officeDocument/2006/relationships" r:embed="rId6"/>
            <a:stretch>
              <a:fillRect/>
            </a:stretch>
          </a:blipFill>
          <a:ln>
            <a:solidFill>
              <a:schemeClr val="tx1"/>
            </a:solidFill>
          </a:ln>
          <a:effectLst/>
          <a:sp3d>
            <a:contourClr>
              <a:schemeClr val="tx1"/>
            </a:contourClr>
          </a:sp3d>
        </c:spPr>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Lst>
        </c:dLbl>
      </c:pivotFmt>
      <c:pivotFmt>
        <c:idx val="8"/>
        <c:spPr>
          <a:blipFill>
            <a:blip xmlns:r="http://schemas.openxmlformats.org/officeDocument/2006/relationships" r:embed="rId5"/>
            <a:stretch>
              <a:fillRect/>
            </a:stretch>
          </a:blipFill>
          <a:ln>
            <a:solidFill>
              <a:schemeClr val="tx1"/>
            </a:solidFill>
          </a:ln>
          <a:effectLst/>
          <a:sp3d>
            <a:contourClr>
              <a:schemeClr val="tx1"/>
            </a:contourClr>
          </a:sp3d>
        </c:spPr>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blipFill>
            <a:blip xmlns:r="http://schemas.openxmlformats.org/officeDocument/2006/relationships" r:embed="rId5"/>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blipFill>
            <a:blip xmlns:r="http://schemas.openxmlformats.org/officeDocument/2006/relationships" r:embed="rId5"/>
            <a:stretch>
              <a:fillRect/>
            </a:stretch>
          </a:blipFill>
          <a:ln>
            <a:solidFill>
              <a:schemeClr val="tx1"/>
            </a:solidFill>
          </a:ln>
          <a:effectLst/>
          <a:sp3d>
            <a:contourClr>
              <a:schemeClr val="tx1"/>
            </a:contourClr>
          </a:sp3d>
        </c:spPr>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blipFill>
            <a:blip xmlns:r="http://schemas.openxmlformats.org/officeDocument/2006/relationships" r:embed="rId6"/>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blipFill>
            <a:blip xmlns:r="http://schemas.openxmlformats.org/officeDocument/2006/relationships" r:embed="rId6"/>
            <a:stretch>
              <a:fillRect/>
            </a:stretch>
          </a:blipFill>
          <a:ln>
            <a:solidFill>
              <a:schemeClr val="tx1"/>
            </a:solidFill>
          </a:ln>
          <a:effectLst/>
          <a:sp3d>
            <a:contourClr>
              <a:schemeClr val="tx1"/>
            </a:contourClr>
          </a:sp3d>
        </c:spPr>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Lst>
        </c:dLbl>
      </c:pivotFmt>
      <c:pivotFmt>
        <c:idx val="13"/>
        <c:spPr>
          <a:blipFill>
            <a:blip xmlns:r="http://schemas.openxmlformats.org/officeDocument/2006/relationships" r:embed="rId4"/>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blipFill>
            <a:blip xmlns:r="http://schemas.openxmlformats.org/officeDocument/2006/relationships" r:embed="rId4"/>
            <a:stretch>
              <a:fillRect/>
            </a:stretch>
          </a:blipFill>
          <a:ln>
            <a:solidFill>
              <a:schemeClr val="tx1"/>
            </a:solidFill>
          </a:ln>
          <a:effectLst/>
          <a:sp3d>
            <a:contourClr>
              <a:schemeClr val="tx1"/>
            </a:contourClr>
          </a:sp3d>
        </c:spPr>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sz="900" b="1" i="0" u="none" strike="noStrike" kern="1200" baseline="0">
                      <a:solidFill>
                        <a:schemeClr val="tx1"/>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Lst>
        </c:dLbl>
      </c:pivotFmt>
      <c:pivotFmt>
        <c:idx val="15"/>
        <c:spPr>
          <a:blipFill>
            <a:blip xmlns:r="http://schemas.openxmlformats.org/officeDocument/2006/relationships" r:embed="rId3"/>
            <a:stretch>
              <a:fillRect/>
            </a:stretch>
          </a:blip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blipFill>
            <a:blip xmlns:r="http://schemas.openxmlformats.org/officeDocument/2006/relationships" r:embed="rId3"/>
            <a:stretch>
              <a:fillRect/>
            </a:stretch>
          </a:blipFill>
          <a:ln>
            <a:noFill/>
          </a:ln>
          <a:effectLst/>
          <a:sp3d/>
        </c:spPr>
        <c:dLbl>
          <c:idx val="0"/>
          <c:layout>
            <c:manualLayout>
              <c:x val="0.27083346027065069"/>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Lst>
        </c:dLbl>
      </c:pivotFmt>
      <c:pivotFmt>
        <c:idx val="17"/>
        <c:spPr>
          <a:blipFill>
            <a:blip xmlns:r="http://schemas.openxmlformats.org/officeDocument/2006/relationships" r:embed="rId7"/>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blipFill>
            <a:blip xmlns:r="http://schemas.openxmlformats.org/officeDocument/2006/relationships" r:embed="rId7"/>
            <a:stretch>
              <a:fillRect/>
            </a:stretch>
          </a:blipFill>
          <a:ln>
            <a:solidFill>
              <a:schemeClr val="tx1"/>
            </a:solidFill>
          </a:ln>
          <a:effectLst/>
          <a:sp3d>
            <a:contourClr>
              <a:schemeClr val="tx1"/>
            </a:contourClr>
          </a:sp3d>
        </c:spPr>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blipFill>
            <a:blip xmlns:r="http://schemas.openxmlformats.org/officeDocument/2006/relationships" r:embed="rId8"/>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blipFill>
            <a:blip xmlns:r="http://schemas.openxmlformats.org/officeDocument/2006/relationships" r:embed="rId8"/>
            <a:stretch>
              <a:fillRect/>
            </a:stretch>
          </a:blipFill>
          <a:ln>
            <a:solidFill>
              <a:schemeClr val="tx1"/>
            </a:solidFill>
          </a:ln>
          <a:effectLst/>
          <a:sp3d>
            <a:contourClr>
              <a:schemeClr val="tx1"/>
            </a:contourClr>
          </a:sp3d>
        </c:spPr>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Lst>
        </c:dLbl>
      </c:pivotFmt>
      <c:pivotFmt>
        <c:idx val="21"/>
        <c:spPr>
          <a:blipFill>
            <a:blip xmlns:r="http://schemas.openxmlformats.org/officeDocument/2006/relationships" r:embed="rId9"/>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blipFill>
            <a:blip xmlns:r="http://schemas.openxmlformats.org/officeDocument/2006/relationships" r:embed="rId9"/>
            <a:stretch>
              <a:fillRect/>
            </a:stretch>
          </a:blipFill>
          <a:ln>
            <a:solidFill>
              <a:schemeClr val="tx1"/>
            </a:solidFill>
          </a:ln>
          <a:effectLst/>
          <a:sp3d>
            <a:contourClr>
              <a:schemeClr val="tx1"/>
            </a:contourClr>
          </a:sp3d>
        </c:spPr>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b="1">
                      <a:solidFill>
                        <a:schemeClr val="tx1"/>
                      </a:solidFill>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Lst>
        </c:dLbl>
      </c:pivotFmt>
      <c:pivotFmt>
        <c:idx val="23"/>
        <c:spPr>
          <a:blipFill>
            <a:blip xmlns:r="http://schemas.openxmlformats.org/officeDocument/2006/relationships" r:embed="rId10"/>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blipFill>
            <a:blip xmlns:r="http://schemas.openxmlformats.org/officeDocument/2006/relationships" r:embed="rId10"/>
            <a:stretch>
              <a:fillRect/>
            </a:stretch>
          </a:blipFill>
          <a:ln>
            <a:solidFill>
              <a:schemeClr val="tx1"/>
            </a:solidFill>
          </a:ln>
          <a:effectLst/>
          <a:sp3d>
            <a:contourClr>
              <a:schemeClr val="tx1"/>
            </a:contourClr>
          </a:sp3d>
        </c:spPr>
        <c:dLbl>
          <c:idx val="0"/>
          <c:layout>
            <c:manualLayout>
              <c:x val="0.27083346027065069"/>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Lst>
        </c:dLbl>
      </c:pivotFmt>
    </c:pivotFmts>
    <c:view3D>
      <c:rotX val="20"/>
      <c:rotY val="30"/>
      <c:depthPercent val="40"/>
      <c:rAngAx val="1"/>
    </c:view3D>
    <c:floor>
      <c:thickness val="0"/>
      <c:spPr>
        <a:solidFill>
          <a:schemeClr val="tx1">
            <a:alpha val="43000"/>
          </a:schemeClr>
        </a:solidFill>
        <a:ln>
          <a:noFill/>
        </a:ln>
        <a:effectLst/>
        <a:scene3d>
          <a:camera prst="orthographicFront"/>
          <a:lightRig rig="threePt" dir="t"/>
        </a:scene3d>
        <a:sp3d>
          <a:bevelT w="101600" prst="riblet"/>
          <a:bevelB prst="angle"/>
        </a:sp3d>
      </c:spPr>
    </c:floor>
    <c:sideWall>
      <c:thickness val="0"/>
      <c:spPr>
        <a:noFill/>
        <a:ln>
          <a:noFill/>
        </a:ln>
        <a:effectLst>
          <a:innerShdw blurRad="63500" dist="50800" dir="16200000">
            <a:prstClr val="black">
              <a:alpha val="50000"/>
            </a:prstClr>
          </a:innerShdw>
        </a:effectLst>
        <a:scene3d>
          <a:camera prst="orthographicFront"/>
          <a:lightRig rig="threePt" dir="t"/>
        </a:scene3d>
        <a:sp3d>
          <a:bevelT w="152400" h="50800" prst="softRound"/>
        </a:sp3d>
      </c:spPr>
    </c:sideWall>
    <c:backWall>
      <c:thickness val="0"/>
      <c:spPr>
        <a:noFill/>
        <a:ln>
          <a:noFill/>
        </a:ln>
        <a:effectLst>
          <a:innerShdw blurRad="63500" dist="50800" dir="16200000">
            <a:prstClr val="black">
              <a:alpha val="50000"/>
            </a:prstClr>
          </a:innerShdw>
        </a:effectLst>
        <a:scene3d>
          <a:camera prst="orthographicFront"/>
          <a:lightRig rig="threePt" dir="t"/>
        </a:scene3d>
        <a:sp3d>
          <a:bevelT w="152400" h="50800" prst="softRound"/>
        </a:sp3d>
      </c:spPr>
    </c:backWall>
    <c:plotArea>
      <c:layout>
        <c:manualLayout>
          <c:layoutTarget val="inner"/>
          <c:xMode val="edge"/>
          <c:yMode val="edge"/>
          <c:x val="0"/>
          <c:y val="5.1436759889140843E-2"/>
          <c:w val="0.90400000000000003"/>
          <c:h val="0.91376543209876548"/>
        </c:manualLayout>
      </c:layout>
      <c:bar3DChart>
        <c:barDir val="col"/>
        <c:grouping val="stacked"/>
        <c:varyColors val="0"/>
        <c:ser>
          <c:idx val="0"/>
          <c:order val="0"/>
          <c:tx>
            <c:strRef>
              <c:f>RoughWork!$AH$11:$AH$12</c:f>
              <c:strCache>
                <c:ptCount val="1"/>
                <c:pt idx="0">
                  <c:v>Almadina Clinic</c:v>
                </c:pt>
              </c:strCache>
            </c:strRef>
          </c:tx>
          <c:spPr>
            <a:blipFill>
              <a:blip xmlns:r="http://schemas.openxmlformats.org/officeDocument/2006/relationships" r:embed="rId7"/>
              <a:stretch>
                <a:fillRect/>
              </a:stretch>
            </a:blipFill>
            <a:ln>
              <a:solidFill>
                <a:schemeClr val="tx1"/>
              </a:solidFill>
            </a:ln>
            <a:effectLst/>
            <a:sp3d>
              <a:contourClr>
                <a:schemeClr val="tx1"/>
              </a:contourClr>
            </a:sp3d>
          </c:spPr>
          <c:invertIfNegative val="0"/>
          <c:dPt>
            <c:idx val="0"/>
            <c:invertIfNegative val="0"/>
            <c:bubble3D val="0"/>
            <c:extLst>
              <c:ext xmlns:c16="http://schemas.microsoft.com/office/drawing/2014/chart" uri="{C3380CC4-5D6E-409C-BE32-E72D297353CC}">
                <c16:uniqueId val="{00000000-2C37-41F9-A655-963701083599}"/>
              </c:ext>
            </c:extLst>
          </c:dPt>
          <c:dLbls>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2C37-41F9-A655-96370108359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RoughWork!$AH$13</c:f>
              <c:numCache>
                <c:formatCode>0%;\-0%;0%</c:formatCode>
                <c:ptCount val="1"/>
                <c:pt idx="0">
                  <c:v>0.12766141771049996</c:v>
                </c:pt>
              </c:numCache>
            </c:numRef>
          </c:val>
          <c:extLst>
            <c:ext xmlns:c16="http://schemas.microsoft.com/office/drawing/2014/chart" uri="{C3380CC4-5D6E-409C-BE32-E72D297353CC}">
              <c16:uniqueId val="{00000005-C827-465B-B4CC-597FA5EC3BFE}"/>
            </c:ext>
          </c:extLst>
        </c:ser>
        <c:ser>
          <c:idx val="1"/>
          <c:order val="1"/>
          <c:tx>
            <c:strRef>
              <c:f>RoughWork!$AI$11:$AI$12</c:f>
              <c:strCache>
                <c:ptCount val="1"/>
                <c:pt idx="0">
                  <c:v>Almadina Diagnostics</c:v>
                </c:pt>
              </c:strCache>
            </c:strRef>
          </c:tx>
          <c:spPr>
            <a:blipFill>
              <a:blip xmlns:r="http://schemas.openxmlformats.org/officeDocument/2006/relationships" r:embed="rId8"/>
              <a:stretch>
                <a:fillRect/>
              </a:stretch>
            </a:blipFill>
            <a:ln>
              <a:solidFill>
                <a:schemeClr val="tx1"/>
              </a:solidFill>
            </a:ln>
            <a:effectLst/>
            <a:sp3d>
              <a:contourClr>
                <a:schemeClr val="tx1"/>
              </a:contourClr>
            </a:sp3d>
          </c:spPr>
          <c:invertIfNegative val="0"/>
          <c:dPt>
            <c:idx val="0"/>
            <c:invertIfNegative val="0"/>
            <c:bubble3D val="0"/>
            <c:extLst>
              <c:ext xmlns:c16="http://schemas.microsoft.com/office/drawing/2014/chart" uri="{C3380CC4-5D6E-409C-BE32-E72D297353CC}">
                <c16:uniqueId val="{00000001-2C37-41F9-A655-963701083599}"/>
              </c:ext>
            </c:extLst>
          </c:dPt>
          <c:dLbls>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 xmlns:c16="http://schemas.microsoft.com/office/drawing/2014/chart" uri="{C3380CC4-5D6E-409C-BE32-E72D297353CC}">
                  <c16:uniqueId val="{00000001-2C37-41F9-A655-96370108359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RoughWork!$AI$13</c:f>
              <c:numCache>
                <c:formatCode>0%;\-0%;0%</c:formatCode>
                <c:ptCount val="1"/>
                <c:pt idx="0">
                  <c:v>0.17187471154076719</c:v>
                </c:pt>
              </c:numCache>
            </c:numRef>
          </c:val>
          <c:extLst>
            <c:ext xmlns:c16="http://schemas.microsoft.com/office/drawing/2014/chart" uri="{C3380CC4-5D6E-409C-BE32-E72D297353CC}">
              <c16:uniqueId val="{00000006-C827-465B-B4CC-597FA5EC3BFE}"/>
            </c:ext>
          </c:extLst>
        </c:ser>
        <c:ser>
          <c:idx val="2"/>
          <c:order val="2"/>
          <c:tx>
            <c:strRef>
              <c:f>RoughWork!$AJ$11:$AJ$12</c:f>
              <c:strCache>
                <c:ptCount val="1"/>
                <c:pt idx="0">
                  <c:v>Almadina Inpatient</c:v>
                </c:pt>
              </c:strCache>
            </c:strRef>
          </c:tx>
          <c:spPr>
            <a:blipFill>
              <a:blip xmlns:r="http://schemas.openxmlformats.org/officeDocument/2006/relationships" r:embed="rId9"/>
              <a:stretch>
                <a:fillRect/>
              </a:stretch>
            </a:blipFill>
            <a:ln>
              <a:solidFill>
                <a:schemeClr val="tx1"/>
              </a:solidFill>
            </a:ln>
            <a:effectLst/>
            <a:sp3d>
              <a:contourClr>
                <a:schemeClr val="tx1"/>
              </a:contourClr>
            </a:sp3d>
          </c:spPr>
          <c:invertIfNegative val="0"/>
          <c:dPt>
            <c:idx val="0"/>
            <c:invertIfNegative val="0"/>
            <c:bubble3D val="0"/>
            <c:spPr>
              <a:blipFill>
                <a:blip xmlns:r="http://schemas.openxmlformats.org/officeDocument/2006/relationships" r:embed="rId9"/>
                <a:stretch>
                  <a:fillRect/>
                </a:stretch>
              </a:blipFill>
              <a:ln>
                <a:solidFill>
                  <a:schemeClr val="tx1"/>
                </a:solidFill>
              </a:ln>
              <a:effectLst/>
              <a:sp3d>
                <a:contourClr>
                  <a:schemeClr val="tx1"/>
                </a:contourClr>
              </a:sp3d>
            </c:spPr>
            <c:extLst>
              <c:ext xmlns:c16="http://schemas.microsoft.com/office/drawing/2014/chart" uri="{C3380CC4-5D6E-409C-BE32-E72D297353CC}">
                <c16:uniqueId val="{00000003-2C37-41F9-A655-963701083599}"/>
              </c:ext>
            </c:extLst>
          </c:dPt>
          <c:dLbls>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b="1">
                          <a:solidFill>
                            <a:schemeClr val="tx1"/>
                          </a:solidFill>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 xmlns:c16="http://schemas.microsoft.com/office/drawing/2014/chart" uri="{C3380CC4-5D6E-409C-BE32-E72D297353CC}">
                  <c16:uniqueId val="{00000003-2C37-41F9-A655-96370108359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RoughWork!$AJ$13</c:f>
              <c:numCache>
                <c:formatCode>0%;\-0%;0%</c:formatCode>
                <c:ptCount val="1"/>
                <c:pt idx="0">
                  <c:v>0.20037261739924214</c:v>
                </c:pt>
              </c:numCache>
            </c:numRef>
          </c:val>
          <c:extLst>
            <c:ext xmlns:c16="http://schemas.microsoft.com/office/drawing/2014/chart" uri="{C3380CC4-5D6E-409C-BE32-E72D297353CC}">
              <c16:uniqueId val="{00000009-C827-465B-B4CC-597FA5EC3BFE}"/>
            </c:ext>
          </c:extLst>
        </c:ser>
        <c:ser>
          <c:idx val="3"/>
          <c:order val="3"/>
          <c:tx>
            <c:strRef>
              <c:f>RoughWork!$AK$11:$AK$12</c:f>
              <c:strCache>
                <c:ptCount val="1"/>
                <c:pt idx="0">
                  <c:v>Almadina Pharmacy</c:v>
                </c:pt>
              </c:strCache>
            </c:strRef>
          </c:tx>
          <c:spPr>
            <a:blipFill>
              <a:blip xmlns:r="http://schemas.openxmlformats.org/officeDocument/2006/relationships" r:embed="rId10"/>
              <a:stretch>
                <a:fillRect/>
              </a:stretch>
            </a:blipFill>
            <a:ln>
              <a:solidFill>
                <a:schemeClr val="tx1"/>
              </a:solidFill>
            </a:ln>
            <a:effectLst/>
            <a:sp3d>
              <a:contourClr>
                <a:schemeClr val="tx1"/>
              </a:contourClr>
            </a:sp3d>
          </c:spPr>
          <c:invertIfNegative val="0"/>
          <c:pictureOptions>
            <c:pictureFormat val="stretch"/>
          </c:pictureOptions>
          <c:dPt>
            <c:idx val="0"/>
            <c:invertIfNegative val="0"/>
            <c:bubble3D val="0"/>
            <c:extLst>
              <c:ext xmlns:c16="http://schemas.microsoft.com/office/drawing/2014/chart" uri="{C3380CC4-5D6E-409C-BE32-E72D297353CC}">
                <c16:uniqueId val="{00000004-2C37-41F9-A655-963701083599}"/>
              </c:ext>
            </c:extLst>
          </c:dPt>
          <c:dLbls>
            <c:dLbl>
              <c:idx val="0"/>
              <c:layout>
                <c:manualLayout>
                  <c:x val="0.27083346027065069"/>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 xmlns:c16="http://schemas.microsoft.com/office/drawing/2014/chart" uri="{C3380CC4-5D6E-409C-BE32-E72D297353CC}">
                  <c16:uniqueId val="{00000004-2C37-41F9-A655-96370108359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RoughWork!$AK$13</c:f>
              <c:numCache>
                <c:formatCode>0%;\-0%;0%</c:formatCode>
                <c:ptCount val="1"/>
                <c:pt idx="0">
                  <c:v>0.50009125334949089</c:v>
                </c:pt>
              </c:numCache>
            </c:numRef>
          </c:val>
          <c:extLst>
            <c:ext xmlns:c16="http://schemas.microsoft.com/office/drawing/2014/chart" uri="{C3380CC4-5D6E-409C-BE32-E72D297353CC}">
              <c16:uniqueId val="{0000000A-C827-465B-B4CC-597FA5EC3BFE}"/>
            </c:ext>
          </c:extLst>
        </c:ser>
        <c:dLbls>
          <c:showLegendKey val="0"/>
          <c:showVal val="0"/>
          <c:showCatName val="0"/>
          <c:showSerName val="0"/>
          <c:showPercent val="0"/>
          <c:showBubbleSize val="0"/>
        </c:dLbls>
        <c:gapWidth val="195"/>
        <c:gapDepth val="98"/>
        <c:shape val="box"/>
        <c:axId val="1549075055"/>
        <c:axId val="2091337183"/>
        <c:axId val="0"/>
      </c:bar3DChart>
      <c:catAx>
        <c:axId val="1549075055"/>
        <c:scaling>
          <c:orientation val="minMax"/>
        </c:scaling>
        <c:delete val="1"/>
        <c:axPos val="b"/>
        <c:numFmt formatCode="General" sourceLinked="1"/>
        <c:majorTickMark val="none"/>
        <c:minorTickMark val="none"/>
        <c:tickLblPos val="nextTo"/>
        <c:crossAx val="2091337183"/>
        <c:crosses val="autoZero"/>
        <c:auto val="1"/>
        <c:lblAlgn val="ctr"/>
        <c:lblOffset val="100"/>
        <c:noMultiLvlLbl val="0"/>
      </c:catAx>
      <c:valAx>
        <c:axId val="2091337183"/>
        <c:scaling>
          <c:orientation val="minMax"/>
        </c:scaling>
        <c:delete val="1"/>
        <c:axPos val="l"/>
        <c:numFmt formatCode="0%;\-0%;0%" sourceLinked="1"/>
        <c:majorTickMark val="none"/>
        <c:minorTickMark val="none"/>
        <c:tickLblPos val="nextTo"/>
        <c:crossAx val="1549075055"/>
        <c:crosses val="autoZero"/>
        <c:crossBetween val="between"/>
      </c:valAx>
      <c:spPr>
        <a:noFill/>
        <a:ln>
          <a:noFill/>
        </a:ln>
        <a:effectLst>
          <a:outerShdw blurRad="50800" dist="50800" dir="5400000" sx="1000" sy="1000" algn="ctr" rotWithShape="0">
            <a:srgbClr val="000000">
              <a:alpha val="43137"/>
            </a:srgbClr>
          </a:outerShd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1808705299850137E-2"/>
          <c:y val="0"/>
          <c:w val="0.778916846750623"/>
          <c:h val="1"/>
        </c:manualLayout>
      </c:layout>
      <c:doughnutChart>
        <c:varyColors val="1"/>
        <c:ser>
          <c:idx val="0"/>
          <c:order val="0"/>
          <c:dPt>
            <c:idx val="0"/>
            <c:bubble3D val="0"/>
            <c:spPr>
              <a:solidFill>
                <a:srgbClr val="C00000"/>
              </a:solidFill>
              <a:ln w="19050">
                <a:solidFill>
                  <a:schemeClr val="lt1"/>
                </a:solidFill>
              </a:ln>
              <a:effectLst/>
            </c:spPr>
            <c:extLst>
              <c:ext xmlns:c16="http://schemas.microsoft.com/office/drawing/2014/chart" uri="{C3380CC4-5D6E-409C-BE32-E72D297353CC}">
                <c16:uniqueId val="{00000002-1C3A-4D39-BE0C-DD5C6D5B389A}"/>
              </c:ext>
            </c:extLst>
          </c:dPt>
          <c:dPt>
            <c:idx val="1"/>
            <c:bubble3D val="0"/>
            <c:spPr>
              <a:solidFill>
                <a:srgbClr val="FF0000"/>
              </a:solidFill>
              <a:ln w="19050">
                <a:solidFill>
                  <a:schemeClr val="lt1"/>
                </a:solidFill>
              </a:ln>
              <a:effectLst/>
            </c:spPr>
            <c:extLst>
              <c:ext xmlns:c16="http://schemas.microsoft.com/office/drawing/2014/chart" uri="{C3380CC4-5D6E-409C-BE32-E72D297353CC}">
                <c16:uniqueId val="{00000003-1C3A-4D39-BE0C-DD5C6D5B389A}"/>
              </c:ext>
            </c:extLst>
          </c:dPt>
          <c:dPt>
            <c:idx val="2"/>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04-1C3A-4D39-BE0C-DD5C6D5B389A}"/>
              </c:ext>
            </c:extLst>
          </c:dPt>
          <c:dPt>
            <c:idx val="3"/>
            <c:bubble3D val="0"/>
            <c:spPr>
              <a:solidFill>
                <a:schemeClr val="accent4">
                  <a:lumMod val="20000"/>
                  <a:lumOff val="80000"/>
                </a:schemeClr>
              </a:solidFill>
              <a:ln w="19050">
                <a:solidFill>
                  <a:schemeClr val="lt1"/>
                </a:solidFill>
              </a:ln>
              <a:effectLst/>
            </c:spPr>
            <c:extLst>
              <c:ext xmlns:c16="http://schemas.microsoft.com/office/drawing/2014/chart" uri="{C3380CC4-5D6E-409C-BE32-E72D297353CC}">
                <c16:uniqueId val="{00000005-1C3A-4D39-BE0C-DD5C6D5B389A}"/>
              </c:ext>
            </c:extLst>
          </c:dPt>
          <c:dPt>
            <c:idx val="4"/>
            <c:bubble3D val="0"/>
            <c:spPr>
              <a:solidFill>
                <a:schemeClr val="accent3">
                  <a:lumMod val="20000"/>
                  <a:lumOff val="80000"/>
                </a:schemeClr>
              </a:solidFill>
              <a:ln w="19050">
                <a:solidFill>
                  <a:schemeClr val="lt1"/>
                </a:solidFill>
              </a:ln>
              <a:effectLst/>
            </c:spPr>
            <c:extLst>
              <c:ext xmlns:c16="http://schemas.microsoft.com/office/drawing/2014/chart" uri="{C3380CC4-5D6E-409C-BE32-E72D297353CC}">
                <c16:uniqueId val="{00000006-1C3A-4D39-BE0C-DD5C6D5B389A}"/>
              </c:ext>
            </c:extLst>
          </c:dPt>
          <c:dPt>
            <c:idx val="5"/>
            <c:bubble3D val="0"/>
            <c:spPr>
              <a:solidFill>
                <a:schemeClr val="accent6">
                  <a:lumMod val="40000"/>
                  <a:lumOff val="60000"/>
                </a:schemeClr>
              </a:solidFill>
              <a:ln w="19050">
                <a:solidFill>
                  <a:schemeClr val="lt1"/>
                </a:solidFill>
              </a:ln>
              <a:effectLst/>
            </c:spPr>
            <c:extLst>
              <c:ext xmlns:c16="http://schemas.microsoft.com/office/drawing/2014/chart" uri="{C3380CC4-5D6E-409C-BE32-E72D297353CC}">
                <c16:uniqueId val="{00000007-1C3A-4D39-BE0C-DD5C6D5B389A}"/>
              </c:ext>
            </c:extLst>
          </c:dPt>
          <c:dPt>
            <c:idx val="6"/>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8-1C3A-4D39-BE0C-DD5C6D5B389A}"/>
              </c:ext>
            </c:extLst>
          </c:dPt>
          <c:dPt>
            <c:idx val="7"/>
            <c:bubble3D val="0"/>
            <c:spPr>
              <a:solidFill>
                <a:schemeClr val="accent6">
                  <a:lumMod val="75000"/>
                </a:schemeClr>
              </a:solidFill>
              <a:ln w="19050">
                <a:solidFill>
                  <a:schemeClr val="lt1"/>
                </a:solidFill>
              </a:ln>
              <a:effectLst/>
            </c:spPr>
            <c:extLst>
              <c:ext xmlns:c16="http://schemas.microsoft.com/office/drawing/2014/chart" uri="{C3380CC4-5D6E-409C-BE32-E72D297353CC}">
                <c16:uniqueId val="{00000009-1C3A-4D39-BE0C-DD5C6D5B389A}"/>
              </c:ext>
            </c:extLst>
          </c:dPt>
          <c:dPt>
            <c:idx val="8"/>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0A-1C3A-4D39-BE0C-DD5C6D5B389A}"/>
              </c:ext>
            </c:extLst>
          </c:dPt>
          <c:dPt>
            <c:idx val="9"/>
            <c:bubble3D val="0"/>
            <c:spPr>
              <a:noFill/>
              <a:ln w="19050">
                <a:solidFill>
                  <a:schemeClr val="lt1"/>
                </a:solidFill>
              </a:ln>
              <a:effectLst/>
            </c:spPr>
            <c:extLst>
              <c:ext xmlns:c16="http://schemas.microsoft.com/office/drawing/2014/chart" uri="{C3380CC4-5D6E-409C-BE32-E72D297353CC}">
                <c16:uniqueId val="{00000001-1C3A-4D39-BE0C-DD5C6D5B389A}"/>
              </c:ext>
            </c:extLst>
          </c:dPt>
          <c:val>
            <c:numLit>
              <c:formatCode>General</c:formatCode>
              <c:ptCount val="10"/>
              <c:pt idx="0">
                <c:v>1</c:v>
              </c:pt>
              <c:pt idx="1">
                <c:v>1</c:v>
              </c:pt>
              <c:pt idx="2">
                <c:v>1</c:v>
              </c:pt>
              <c:pt idx="3">
                <c:v>1</c:v>
              </c:pt>
              <c:pt idx="4">
                <c:v>1</c:v>
              </c:pt>
              <c:pt idx="5">
                <c:v>1</c:v>
              </c:pt>
              <c:pt idx="6">
                <c:v>1</c:v>
              </c:pt>
              <c:pt idx="7">
                <c:v>1</c:v>
              </c:pt>
              <c:pt idx="8">
                <c:v>1</c:v>
              </c:pt>
              <c:pt idx="9">
                <c:v>9</c:v>
              </c:pt>
            </c:numLit>
          </c:val>
          <c:extLst>
            <c:ext xmlns:c16="http://schemas.microsoft.com/office/drawing/2014/chart" uri="{C3380CC4-5D6E-409C-BE32-E72D297353CC}">
              <c16:uniqueId val="{00000000-1C3A-4D39-BE0C-DD5C6D5B389A}"/>
            </c:ext>
          </c:extLst>
        </c:ser>
        <c:dLbls>
          <c:showLegendKey val="0"/>
          <c:showVal val="0"/>
          <c:showCatName val="0"/>
          <c:showSerName val="0"/>
          <c:showPercent val="0"/>
          <c:showBubbleSize val="0"/>
          <c:showLeaderLines val="1"/>
        </c:dLbls>
        <c:firstSliceAng val="27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[NHIS Analysis.xlsx]RoughWork!chartCylinder</c:name>
    <c:fmtId val="40"/>
  </c:pivotSource>
  <c:chart>
    <c:autoTitleDeleted val="1"/>
    <c:pivotFmts>
      <c:pivotFmt>
        <c:idx val="0"/>
        <c:spPr>
          <a:solidFill>
            <a:schemeClr val="accent1"/>
          </a:solidFill>
          <a:ln>
            <a:noFill/>
          </a:ln>
          <a:effectLst/>
          <a:sp3d/>
        </c:spPr>
        <c:marker>
          <c:symbol val="none"/>
        </c:marker>
      </c:pivotFmt>
      <c:pivotFmt>
        <c:idx val="1"/>
        <c:spPr>
          <a:blipFill>
            <a:blip xmlns:r="http://schemas.openxmlformats.org/officeDocument/2006/relationships" r:embed="rId3"/>
            <a:stretch>
              <a:fillRect/>
            </a:stretch>
          </a:blip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4"/>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5"/>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6"/>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3"/>
            <a:stretch>
              <a:fillRect/>
            </a:stretch>
          </a:blipFill>
          <a:ln>
            <a:noFill/>
          </a:ln>
          <a:effectLst/>
          <a:sp3d/>
        </c:spPr>
        <c:dLbl>
          <c:idx val="0"/>
          <c:layout>
            <c:manualLayout>
              <c:x val="0.10416694983452836"/>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Lst>
        </c:dLbl>
      </c:pivotFmt>
      <c:pivotFmt>
        <c:idx val="6"/>
        <c:spPr>
          <a:blipFill>
            <a:blip xmlns:r="http://schemas.openxmlformats.org/officeDocument/2006/relationships" r:embed="rId4"/>
            <a:stretch>
              <a:fillRect/>
            </a:stretch>
          </a:blipFill>
          <a:ln>
            <a:solidFill>
              <a:schemeClr val="tx1"/>
            </a:solidFill>
          </a:ln>
          <a:effectLst/>
          <a:sp3d>
            <a:contourClr>
              <a:schemeClr val="tx1"/>
            </a:contourClr>
          </a:sp3d>
        </c:spPr>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b="1">
                      <a:solidFill>
                        <a:schemeClr val="tx1"/>
                      </a:solidFill>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Lst>
        </c:dLbl>
      </c:pivotFmt>
      <c:pivotFmt>
        <c:idx val="7"/>
        <c:spPr>
          <a:blipFill>
            <a:blip xmlns:r="http://schemas.openxmlformats.org/officeDocument/2006/relationships" r:embed="rId6"/>
            <a:stretch>
              <a:fillRect/>
            </a:stretch>
          </a:blipFill>
          <a:ln>
            <a:solidFill>
              <a:schemeClr val="tx1"/>
            </a:solidFill>
          </a:ln>
          <a:effectLst/>
          <a:sp3d>
            <a:contourClr>
              <a:schemeClr val="tx1"/>
            </a:contourClr>
          </a:sp3d>
        </c:spPr>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Lst>
        </c:dLbl>
      </c:pivotFmt>
      <c:pivotFmt>
        <c:idx val="8"/>
        <c:spPr>
          <a:blipFill>
            <a:blip xmlns:r="http://schemas.openxmlformats.org/officeDocument/2006/relationships" r:embed="rId5"/>
            <a:stretch>
              <a:fillRect/>
            </a:stretch>
          </a:blipFill>
          <a:ln>
            <a:solidFill>
              <a:schemeClr val="tx1"/>
            </a:solidFill>
          </a:ln>
          <a:effectLst/>
          <a:sp3d>
            <a:contourClr>
              <a:schemeClr val="tx1"/>
            </a:contourClr>
          </a:sp3d>
        </c:spPr>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20"/>
      <c:rotY val="20"/>
      <c:depthPercent val="4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RoughWork!$AH$11:$AH$12</c:f>
              <c:strCache>
                <c:ptCount val="1"/>
                <c:pt idx="0">
                  <c:v>Almadina Clinic</c:v>
                </c:pt>
              </c:strCache>
            </c:strRef>
          </c:tx>
          <c:spPr>
            <a:blipFill>
              <a:blip xmlns:r="http://schemas.openxmlformats.org/officeDocument/2006/relationships" r:embed="rId5"/>
              <a:stretch>
                <a:fillRect/>
              </a:stretch>
            </a:blipFill>
            <a:ln>
              <a:solidFill>
                <a:schemeClr val="tx1"/>
              </a:solidFill>
            </a:ln>
            <a:effectLst/>
            <a:sp3d>
              <a:contourClr>
                <a:schemeClr val="tx1"/>
              </a:contourClr>
            </a:sp3d>
          </c:spPr>
          <c:invertIfNegative val="0"/>
          <c:dPt>
            <c:idx val="0"/>
            <c:invertIfNegative val="0"/>
            <c:bubble3D val="0"/>
            <c:extLst>
              <c:ext xmlns:c16="http://schemas.microsoft.com/office/drawing/2014/chart" uri="{C3380CC4-5D6E-409C-BE32-E72D297353CC}">
                <c16:uniqueId val="{00000000-5907-4788-A564-EFEA5FC0F13D}"/>
              </c:ext>
            </c:extLst>
          </c:dPt>
          <c:dLbls>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5907-4788-A564-EFEA5FC0F13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RoughWork!$AH$13</c:f>
              <c:numCache>
                <c:formatCode>0%;\-0%;0%</c:formatCode>
                <c:ptCount val="1"/>
                <c:pt idx="0">
                  <c:v>0.12766141771049996</c:v>
                </c:pt>
              </c:numCache>
            </c:numRef>
          </c:val>
          <c:extLst>
            <c:ext xmlns:c16="http://schemas.microsoft.com/office/drawing/2014/chart" uri="{C3380CC4-5D6E-409C-BE32-E72D297353CC}">
              <c16:uniqueId val="{00000004-04A9-41FA-9919-FFDB67F6D611}"/>
            </c:ext>
          </c:extLst>
        </c:ser>
        <c:ser>
          <c:idx val="1"/>
          <c:order val="1"/>
          <c:tx>
            <c:strRef>
              <c:f>RoughWork!$AI$11:$AI$12</c:f>
              <c:strCache>
                <c:ptCount val="1"/>
                <c:pt idx="0">
                  <c:v>Almadina Diagnostics</c:v>
                </c:pt>
              </c:strCache>
            </c:strRef>
          </c:tx>
          <c:spPr>
            <a:blipFill>
              <a:blip xmlns:r="http://schemas.openxmlformats.org/officeDocument/2006/relationships" r:embed="rId6"/>
              <a:stretch>
                <a:fillRect/>
              </a:stretch>
            </a:blipFill>
            <a:ln>
              <a:solidFill>
                <a:schemeClr val="tx1"/>
              </a:solidFill>
            </a:ln>
            <a:effectLst/>
            <a:sp3d>
              <a:contourClr>
                <a:schemeClr val="tx1"/>
              </a:contourClr>
            </a:sp3d>
          </c:spPr>
          <c:invertIfNegative val="0"/>
          <c:dPt>
            <c:idx val="0"/>
            <c:invertIfNegative val="0"/>
            <c:bubble3D val="0"/>
            <c:extLst>
              <c:ext xmlns:c16="http://schemas.microsoft.com/office/drawing/2014/chart" uri="{C3380CC4-5D6E-409C-BE32-E72D297353CC}">
                <c16:uniqueId val="{00000001-5907-4788-A564-EFEA5FC0F13D}"/>
              </c:ext>
            </c:extLst>
          </c:dPt>
          <c:dLbls>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 xmlns:c16="http://schemas.microsoft.com/office/drawing/2014/chart" uri="{C3380CC4-5D6E-409C-BE32-E72D297353CC}">
                  <c16:uniqueId val="{00000001-5907-4788-A564-EFEA5FC0F13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RoughWork!$AI$13</c:f>
              <c:numCache>
                <c:formatCode>0%;\-0%;0%</c:formatCode>
                <c:ptCount val="1"/>
                <c:pt idx="0">
                  <c:v>0.17187471154076719</c:v>
                </c:pt>
              </c:numCache>
            </c:numRef>
          </c:val>
          <c:extLst>
            <c:ext xmlns:c16="http://schemas.microsoft.com/office/drawing/2014/chart" uri="{C3380CC4-5D6E-409C-BE32-E72D297353CC}">
              <c16:uniqueId val="{00000005-04A9-41FA-9919-FFDB67F6D611}"/>
            </c:ext>
          </c:extLst>
        </c:ser>
        <c:ser>
          <c:idx val="2"/>
          <c:order val="2"/>
          <c:tx>
            <c:strRef>
              <c:f>RoughWork!$AJ$11:$AJ$12</c:f>
              <c:strCache>
                <c:ptCount val="1"/>
                <c:pt idx="0">
                  <c:v>Almadina Inpatient</c:v>
                </c:pt>
              </c:strCache>
            </c:strRef>
          </c:tx>
          <c:spPr>
            <a:blipFill>
              <a:blip xmlns:r="http://schemas.openxmlformats.org/officeDocument/2006/relationships" r:embed="rId4"/>
              <a:stretch>
                <a:fillRect/>
              </a:stretch>
            </a:blipFill>
            <a:ln>
              <a:solidFill>
                <a:schemeClr val="tx1"/>
              </a:solidFill>
            </a:ln>
            <a:effectLst/>
            <a:sp3d>
              <a:contourClr>
                <a:schemeClr val="tx1"/>
              </a:contourClr>
            </a:sp3d>
          </c:spPr>
          <c:invertIfNegative val="0"/>
          <c:dPt>
            <c:idx val="0"/>
            <c:invertIfNegative val="0"/>
            <c:bubble3D val="0"/>
            <c:extLst>
              <c:ext xmlns:c16="http://schemas.microsoft.com/office/drawing/2014/chart" uri="{C3380CC4-5D6E-409C-BE32-E72D297353CC}">
                <c16:uniqueId val="{00000002-5907-4788-A564-EFEA5FC0F13D}"/>
              </c:ext>
            </c:extLst>
          </c:dPt>
          <c:dLbls>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b="1">
                          <a:solidFill>
                            <a:schemeClr val="tx1"/>
                          </a:solidFill>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 xmlns:c16="http://schemas.microsoft.com/office/drawing/2014/chart" uri="{C3380CC4-5D6E-409C-BE32-E72D297353CC}">
                  <c16:uniqueId val="{00000002-5907-4788-A564-EFEA5FC0F13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RoughWork!$AJ$13</c:f>
              <c:numCache>
                <c:formatCode>0%;\-0%;0%</c:formatCode>
                <c:ptCount val="1"/>
                <c:pt idx="0">
                  <c:v>0.20037261739924214</c:v>
                </c:pt>
              </c:numCache>
            </c:numRef>
          </c:val>
          <c:extLst>
            <c:ext xmlns:c16="http://schemas.microsoft.com/office/drawing/2014/chart" uri="{C3380CC4-5D6E-409C-BE32-E72D297353CC}">
              <c16:uniqueId val="{00000008-04A9-41FA-9919-FFDB67F6D611}"/>
            </c:ext>
          </c:extLst>
        </c:ser>
        <c:ser>
          <c:idx val="3"/>
          <c:order val="3"/>
          <c:tx>
            <c:strRef>
              <c:f>RoughWork!$AK$11:$AK$12</c:f>
              <c:strCache>
                <c:ptCount val="1"/>
                <c:pt idx="0">
                  <c:v>Almadina Pharmacy</c:v>
                </c:pt>
              </c:strCache>
            </c:strRef>
          </c:tx>
          <c:spPr>
            <a:blipFill>
              <a:blip xmlns:r="http://schemas.openxmlformats.org/officeDocument/2006/relationships" r:embed="rId3"/>
              <a:stretch>
                <a:fillRect/>
              </a:stretch>
            </a:blipFill>
            <a:ln>
              <a:noFill/>
            </a:ln>
            <a:effectLst/>
            <a:sp3d/>
          </c:spPr>
          <c:invertIfNegative val="0"/>
          <c:dPt>
            <c:idx val="0"/>
            <c:invertIfNegative val="0"/>
            <c:bubble3D val="0"/>
            <c:extLst>
              <c:ext xmlns:c16="http://schemas.microsoft.com/office/drawing/2014/chart" uri="{C3380CC4-5D6E-409C-BE32-E72D297353CC}">
                <c16:uniqueId val="{00000003-5907-4788-A564-EFEA5FC0F13D}"/>
              </c:ext>
            </c:extLst>
          </c:dPt>
          <c:dLbls>
            <c:dLbl>
              <c:idx val="0"/>
              <c:layout>
                <c:manualLayout>
                  <c:x val="0.10416694983452836"/>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 xmlns:c16="http://schemas.microsoft.com/office/drawing/2014/chart" uri="{C3380CC4-5D6E-409C-BE32-E72D297353CC}">
                  <c16:uniqueId val="{00000003-5907-4788-A564-EFEA5FC0F13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RoughWork!$AK$13</c:f>
              <c:numCache>
                <c:formatCode>0%;\-0%;0%</c:formatCode>
                <c:ptCount val="1"/>
                <c:pt idx="0">
                  <c:v>0.50009125334949089</c:v>
                </c:pt>
              </c:numCache>
            </c:numRef>
          </c:val>
          <c:extLst>
            <c:ext xmlns:c16="http://schemas.microsoft.com/office/drawing/2014/chart" uri="{C3380CC4-5D6E-409C-BE32-E72D297353CC}">
              <c16:uniqueId val="{00000009-04A9-41FA-9919-FFDB67F6D611}"/>
            </c:ext>
          </c:extLst>
        </c:ser>
        <c:dLbls>
          <c:showLegendKey val="0"/>
          <c:showVal val="0"/>
          <c:showCatName val="0"/>
          <c:showSerName val="0"/>
          <c:showPercent val="0"/>
          <c:showBubbleSize val="0"/>
        </c:dLbls>
        <c:gapWidth val="195"/>
        <c:gapDepth val="122"/>
        <c:shape val="box"/>
        <c:axId val="1549075055"/>
        <c:axId val="2091337183"/>
        <c:axId val="0"/>
      </c:bar3DChart>
      <c:catAx>
        <c:axId val="1549075055"/>
        <c:scaling>
          <c:orientation val="minMax"/>
        </c:scaling>
        <c:delete val="1"/>
        <c:axPos val="b"/>
        <c:numFmt formatCode="General" sourceLinked="1"/>
        <c:majorTickMark val="none"/>
        <c:minorTickMark val="none"/>
        <c:tickLblPos val="nextTo"/>
        <c:crossAx val="2091337183"/>
        <c:crosses val="autoZero"/>
        <c:auto val="1"/>
        <c:lblAlgn val="ctr"/>
        <c:lblOffset val="100"/>
        <c:noMultiLvlLbl val="0"/>
      </c:catAx>
      <c:valAx>
        <c:axId val="2091337183"/>
        <c:scaling>
          <c:orientation val="minMax"/>
        </c:scaling>
        <c:delete val="1"/>
        <c:axPos val="l"/>
        <c:numFmt formatCode="0%;\-0%;0%" sourceLinked="1"/>
        <c:majorTickMark val="none"/>
        <c:minorTickMark val="none"/>
        <c:tickLblPos val="nextTo"/>
        <c:crossAx val="15490750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hyperlink" Target="#'HMO Analysis'!A1"/><Relationship Id="rId2" Type="http://schemas.openxmlformats.org/officeDocument/2006/relationships/hyperlink" Target="#'HMO Claims'!A1"/><Relationship Id="rId1" Type="http://schemas.openxmlformats.org/officeDocument/2006/relationships/hyperlink" Target="#'Departmental Analysis'!A1"/><Relationship Id="rId6" Type="http://schemas.openxmlformats.org/officeDocument/2006/relationships/chart" Target="../charts/chart3.xml"/><Relationship Id="rId5" Type="http://schemas.openxmlformats.org/officeDocument/2006/relationships/chart" Target="../charts/chart2.xml"/><Relationship Id="rId4" Type="http://schemas.openxmlformats.org/officeDocument/2006/relationships/chart" Target="../charts/chart1.xml"/></Relationships>
</file>

<file path=xl/drawings/_rels/drawing4.xml.rels><?xml version="1.0" encoding="UTF-8" standalone="yes"?>
<Relationships xmlns="http://schemas.openxmlformats.org/package/2006/relationships"><Relationship Id="rId3" Type="http://schemas.openxmlformats.org/officeDocument/2006/relationships/hyperlink" Target="#'HMO Analysis'!A1"/><Relationship Id="rId2" Type="http://schemas.openxmlformats.org/officeDocument/2006/relationships/hyperlink" Target="#'HMO Claims'!A1"/><Relationship Id="rId1" Type="http://schemas.openxmlformats.org/officeDocument/2006/relationships/hyperlink" Target="#'Dashboard - (Summary)'!A1"/><Relationship Id="rId4"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hyperlink" Target="#'HMO Claims'!A1"/><Relationship Id="rId2" Type="http://schemas.openxmlformats.org/officeDocument/2006/relationships/hyperlink" Target="#'Departmental Analysis'!A1"/><Relationship Id="rId1" Type="http://schemas.openxmlformats.org/officeDocument/2006/relationships/hyperlink" Target="#'Dashboard - (Summary)'!A1"/></Relationships>
</file>

<file path=xl/drawings/_rels/drawing6.xml.rels><?xml version="1.0" encoding="UTF-8" standalone="yes"?>
<Relationships xmlns="http://schemas.openxmlformats.org/package/2006/relationships"><Relationship Id="rId3" Type="http://schemas.openxmlformats.org/officeDocument/2006/relationships/hyperlink" Target="#'HMO Analysis'!A1"/><Relationship Id="rId2" Type="http://schemas.openxmlformats.org/officeDocument/2006/relationships/hyperlink" Target="#'Departmental Analysis'!A1"/><Relationship Id="rId1" Type="http://schemas.openxmlformats.org/officeDocument/2006/relationships/hyperlink" Target="#'Dashboard - (Summary)'!A1"/></Relationships>
</file>

<file path=xl/drawings/_rels/drawing7.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absolute">
    <xdr:from>
      <xdr:col>1</xdr:col>
      <xdr:colOff>114300</xdr:colOff>
      <xdr:row>2</xdr:row>
      <xdr:rowOff>152400</xdr:rowOff>
    </xdr:from>
    <xdr:to>
      <xdr:col>5</xdr:col>
      <xdr:colOff>28575</xdr:colOff>
      <xdr:row>2</xdr:row>
      <xdr:rowOff>400049</xdr:rowOff>
    </xdr:to>
    <xdr:sp macro="" textlink="">
      <xdr:nvSpPr>
        <xdr:cNvPr id="2" name="Rectangle: Rounded Corners 1">
          <a:extLst>
            <a:ext uri="{FF2B5EF4-FFF2-40B4-BE49-F238E27FC236}">
              <a16:creationId xmlns:a16="http://schemas.microsoft.com/office/drawing/2014/main" id="{05C36F4F-AD61-4F3C-B5B8-35C329C8DC7D}"/>
            </a:ext>
          </a:extLst>
        </xdr:cNvPr>
        <xdr:cNvSpPr/>
      </xdr:nvSpPr>
      <xdr:spPr>
        <a:xfrm>
          <a:off x="238125" y="628650"/>
          <a:ext cx="2171700" cy="247649"/>
        </a:xfrm>
        <a:prstGeom prst="roundRect">
          <a:avLst/>
        </a:prstGeom>
        <a:solidFill>
          <a:srgbClr val="C00000"/>
        </a:solidFill>
        <a:ln>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Dashboard</a:t>
          </a:r>
          <a:r>
            <a:rPr lang="en-US" sz="1100" baseline="0">
              <a:solidFill>
                <a:schemeClr val="bg1"/>
              </a:solidFill>
            </a:rPr>
            <a:t> </a:t>
          </a:r>
          <a:r>
            <a:rPr lang="en-US" sz="1100" baseline="0"/>
            <a:t>- </a:t>
          </a:r>
          <a:r>
            <a:rPr lang="en-US" sz="1100" i="1" baseline="0"/>
            <a:t>(Summary)</a:t>
          </a:r>
          <a:endParaRPr lang="en-NG" sz="1100" i="1"/>
        </a:p>
      </xdr:txBody>
    </xdr:sp>
    <xdr:clientData/>
  </xdr:twoCellAnchor>
  <xdr:twoCellAnchor editAs="absolute">
    <xdr:from>
      <xdr:col>6</xdr:col>
      <xdr:colOff>350836</xdr:colOff>
      <xdr:row>2</xdr:row>
      <xdr:rowOff>172243</xdr:rowOff>
    </xdr:from>
    <xdr:to>
      <xdr:col>10</xdr:col>
      <xdr:colOff>555625</xdr:colOff>
      <xdr:row>2</xdr:row>
      <xdr:rowOff>419892</xdr:rowOff>
    </xdr:to>
    <xdr:sp macro="" textlink="">
      <xdr:nvSpPr>
        <xdr:cNvPr id="3" name="Rectangle: Rounded Corners 2">
          <a:hlinkClick xmlns:r="http://schemas.openxmlformats.org/officeDocument/2006/relationships" r:id="rId1"/>
          <a:extLst>
            <a:ext uri="{FF2B5EF4-FFF2-40B4-BE49-F238E27FC236}">
              <a16:creationId xmlns:a16="http://schemas.microsoft.com/office/drawing/2014/main" id="{85325FB5-E0BD-4E6E-830A-A130DAA097A2}"/>
            </a:ext>
          </a:extLst>
        </xdr:cNvPr>
        <xdr:cNvSpPr/>
      </xdr:nvSpPr>
      <xdr:spPr>
        <a:xfrm>
          <a:off x="3317477" y="608806"/>
          <a:ext cx="2248695"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Departmental Analysis</a:t>
          </a:r>
          <a:endParaRPr lang="en-NG" sz="1100" i="1"/>
        </a:p>
      </xdr:txBody>
    </xdr:sp>
    <xdr:clientData/>
  </xdr:twoCellAnchor>
  <xdr:twoCellAnchor editAs="absolute">
    <xdr:from>
      <xdr:col>18</xdr:col>
      <xdr:colOff>563166</xdr:colOff>
      <xdr:row>2</xdr:row>
      <xdr:rowOff>172244</xdr:rowOff>
    </xdr:from>
    <xdr:to>
      <xdr:col>22</xdr:col>
      <xdr:colOff>476250</xdr:colOff>
      <xdr:row>2</xdr:row>
      <xdr:rowOff>419893</xdr:rowOff>
    </xdr:to>
    <xdr:sp macro="" textlink="">
      <xdr:nvSpPr>
        <xdr:cNvPr id="4" name="Rectangle: Rounded Corners 3">
          <a:hlinkClick xmlns:r="http://schemas.openxmlformats.org/officeDocument/2006/relationships" r:id="rId2"/>
          <a:extLst>
            <a:ext uri="{FF2B5EF4-FFF2-40B4-BE49-F238E27FC236}">
              <a16:creationId xmlns:a16="http://schemas.microsoft.com/office/drawing/2014/main" id="{DE9A3CC0-703E-4A81-9E32-D735BDB94A93}"/>
            </a:ext>
          </a:extLst>
        </xdr:cNvPr>
        <xdr:cNvSpPr/>
      </xdr:nvSpPr>
      <xdr:spPr>
        <a:xfrm>
          <a:off x="9998869" y="608807"/>
          <a:ext cx="2363787"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HMO Claims</a:t>
          </a:r>
          <a:endParaRPr lang="en-NG" sz="1100" i="1"/>
        </a:p>
      </xdr:txBody>
    </xdr:sp>
    <xdr:clientData/>
  </xdr:twoCellAnchor>
  <xdr:twoCellAnchor editAs="absolute">
    <xdr:from>
      <xdr:col>12</xdr:col>
      <xdr:colOff>351632</xdr:colOff>
      <xdr:row>2</xdr:row>
      <xdr:rowOff>162321</xdr:rowOff>
    </xdr:from>
    <xdr:to>
      <xdr:col>17</xdr:col>
      <xdr:colOff>77391</xdr:colOff>
      <xdr:row>2</xdr:row>
      <xdr:rowOff>409970</xdr:rowOff>
    </xdr:to>
    <xdr:sp macro="" textlink="">
      <xdr:nvSpPr>
        <xdr:cNvPr id="6" name="Rectangle: Rounded Corners 5">
          <a:hlinkClick xmlns:r="http://schemas.openxmlformats.org/officeDocument/2006/relationships" r:id="rId3"/>
          <a:extLst>
            <a:ext uri="{FF2B5EF4-FFF2-40B4-BE49-F238E27FC236}">
              <a16:creationId xmlns:a16="http://schemas.microsoft.com/office/drawing/2014/main" id="{EDA0C563-7D97-4C56-9A8F-31E76ED7D696}"/>
            </a:ext>
          </a:extLst>
        </xdr:cNvPr>
        <xdr:cNvSpPr/>
      </xdr:nvSpPr>
      <xdr:spPr>
        <a:xfrm>
          <a:off x="6572648" y="598884"/>
          <a:ext cx="2335212"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i="0">
              <a:solidFill>
                <a:schemeClr val="bg1"/>
              </a:solidFill>
            </a:rPr>
            <a:t>HMO  Analysis</a:t>
          </a:r>
        </a:p>
      </xdr:txBody>
    </xdr:sp>
    <xdr:clientData/>
  </xdr:twoCellAnchor>
  <xdr:twoCellAnchor editAs="absolute">
    <xdr:from>
      <xdr:col>1</xdr:col>
      <xdr:colOff>9922</xdr:colOff>
      <xdr:row>3</xdr:row>
      <xdr:rowOff>39687</xdr:rowOff>
    </xdr:from>
    <xdr:to>
      <xdr:col>4</xdr:col>
      <xdr:colOff>188517</xdr:colOff>
      <xdr:row>8</xdr:row>
      <xdr:rowOff>59530</xdr:rowOff>
    </xdr:to>
    <mc:AlternateContent xmlns:mc="http://schemas.openxmlformats.org/markup-compatibility/2006" xmlns:a14="http://schemas.microsoft.com/office/drawing/2010/main">
      <mc:Choice Requires="a14">
        <xdr:graphicFrame macro="">
          <xdr:nvGraphicFramePr>
            <xdr:cNvPr id="8" name="Year">
              <a:extLst>
                <a:ext uri="{FF2B5EF4-FFF2-40B4-BE49-F238E27FC236}">
                  <a16:creationId xmlns:a16="http://schemas.microsoft.com/office/drawing/2014/main" id="{A0674791-568C-4F92-B9A2-DB4A5DD0EAC9}"/>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28985" y="942578"/>
              <a:ext cx="1815704" cy="962421"/>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3</xdr:colOff>
      <xdr:row>8</xdr:row>
      <xdr:rowOff>79374</xdr:rowOff>
    </xdr:from>
    <xdr:to>
      <xdr:col>4</xdr:col>
      <xdr:colOff>188516</xdr:colOff>
      <xdr:row>13</xdr:row>
      <xdr:rowOff>138906</xdr:rowOff>
    </xdr:to>
    <mc:AlternateContent xmlns:mc="http://schemas.openxmlformats.org/markup-compatibility/2006" xmlns:a14="http://schemas.microsoft.com/office/drawing/2010/main">
      <mc:Choice Requires="a14">
        <xdr:graphicFrame macro="">
          <xdr:nvGraphicFramePr>
            <xdr:cNvPr id="9" name="HMO CATEGORY">
              <a:extLst>
                <a:ext uri="{FF2B5EF4-FFF2-40B4-BE49-F238E27FC236}">
                  <a16:creationId xmlns:a16="http://schemas.microsoft.com/office/drawing/2014/main" id="{86F5052C-1BB7-4384-A2CA-2CFC75B4C709}"/>
                </a:ext>
              </a:extLst>
            </xdr:cNvPr>
            <xdr:cNvGraphicFramePr/>
          </xdr:nvGraphicFramePr>
          <xdr:xfrm>
            <a:off x="0" y="0"/>
            <a:ext cx="0" cy="0"/>
          </xdr:xfrm>
          <a:graphic>
            <a:graphicData uri="http://schemas.microsoft.com/office/drawing/2010/slicer">
              <sle:slicer xmlns:sle="http://schemas.microsoft.com/office/drawing/2010/slicer" name="HMO CATEGORY"/>
            </a:graphicData>
          </a:graphic>
        </xdr:graphicFrame>
      </mc:Choice>
      <mc:Fallback xmlns="">
        <xdr:sp macro="" textlink="">
          <xdr:nvSpPr>
            <xdr:cNvPr id="0" name=""/>
            <xdr:cNvSpPr>
              <a:spLocks noTextEdit="1"/>
            </xdr:cNvSpPr>
          </xdr:nvSpPr>
          <xdr:spPr>
            <a:xfrm>
              <a:off x="119066" y="1924843"/>
              <a:ext cx="1825622" cy="100211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19</xdr:col>
      <xdr:colOff>29766</xdr:colOff>
      <xdr:row>3</xdr:row>
      <xdr:rowOff>49609</xdr:rowOff>
    </xdr:from>
    <xdr:to>
      <xdr:col>23</xdr:col>
      <xdr:colOff>585393</xdr:colOff>
      <xdr:row>21</xdr:row>
      <xdr:rowOff>178593</xdr:rowOff>
    </xdr:to>
    <mc:AlternateContent xmlns:mc="http://schemas.openxmlformats.org/markup-compatibility/2006" xmlns:a14="http://schemas.microsoft.com/office/drawing/2010/main">
      <mc:Choice Requires="a14">
        <xdr:graphicFrame macro="">
          <xdr:nvGraphicFramePr>
            <xdr:cNvPr id="10" name="HMO NAME">
              <a:extLst>
                <a:ext uri="{FF2B5EF4-FFF2-40B4-BE49-F238E27FC236}">
                  <a16:creationId xmlns:a16="http://schemas.microsoft.com/office/drawing/2014/main" id="{E344C1CF-0289-4E04-A8E7-BEE385C3C51D}"/>
                </a:ext>
              </a:extLst>
            </xdr:cNvPr>
            <xdr:cNvGraphicFramePr/>
          </xdr:nvGraphicFramePr>
          <xdr:xfrm>
            <a:off x="0" y="0"/>
            <a:ext cx="0" cy="0"/>
          </xdr:xfrm>
          <a:graphic>
            <a:graphicData uri="http://schemas.microsoft.com/office/drawing/2010/slicer">
              <sle:slicer xmlns:sle="http://schemas.microsoft.com/office/drawing/2010/slicer" name="HMO NAME"/>
            </a:graphicData>
          </a:graphic>
        </xdr:graphicFrame>
      </mc:Choice>
      <mc:Fallback xmlns="">
        <xdr:sp macro="" textlink="">
          <xdr:nvSpPr>
            <xdr:cNvPr id="0" name=""/>
            <xdr:cNvSpPr>
              <a:spLocks noTextEdit="1"/>
            </xdr:cNvSpPr>
          </xdr:nvSpPr>
          <xdr:spPr>
            <a:xfrm>
              <a:off x="10100469" y="952500"/>
              <a:ext cx="2976565" cy="352226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0</xdr:colOff>
      <xdr:row>13</xdr:row>
      <xdr:rowOff>148828</xdr:rowOff>
    </xdr:from>
    <xdr:to>
      <xdr:col>4</xdr:col>
      <xdr:colOff>198437</xdr:colOff>
      <xdr:row>21</xdr:row>
      <xdr:rowOff>158749</xdr:rowOff>
    </xdr:to>
    <mc:AlternateContent xmlns:mc="http://schemas.openxmlformats.org/markup-compatibility/2006" xmlns:a14="http://schemas.microsoft.com/office/drawing/2010/main">
      <mc:Choice Requires="a14">
        <xdr:graphicFrame macro="">
          <xdr:nvGraphicFramePr>
            <xdr:cNvPr id="11" name="Month">
              <a:extLst>
                <a:ext uri="{FF2B5EF4-FFF2-40B4-BE49-F238E27FC236}">
                  <a16:creationId xmlns:a16="http://schemas.microsoft.com/office/drawing/2014/main" id="{A5DF6EC1-E61B-4086-8FA5-103BEAAB9922}"/>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19063" y="2936875"/>
              <a:ext cx="1835546" cy="1518046"/>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8</xdr:col>
      <xdr:colOff>178594</xdr:colOff>
      <xdr:row>3</xdr:row>
      <xdr:rowOff>59531</xdr:rowOff>
    </xdr:from>
    <xdr:to>
      <xdr:col>11</xdr:col>
      <xdr:colOff>585390</xdr:colOff>
      <xdr:row>12</xdr:row>
      <xdr:rowOff>0</xdr:rowOff>
    </xdr:to>
    <xdr:grpSp>
      <xdr:nvGrpSpPr>
        <xdr:cNvPr id="21" name="Group 20">
          <a:extLst>
            <a:ext uri="{FF2B5EF4-FFF2-40B4-BE49-F238E27FC236}">
              <a16:creationId xmlns:a16="http://schemas.microsoft.com/office/drawing/2014/main" id="{E8B37348-4D5E-41DB-8C0F-2CE9783F1458}"/>
            </a:ext>
          </a:extLst>
        </xdr:cNvPr>
        <xdr:cNvGrpSpPr/>
      </xdr:nvGrpSpPr>
      <xdr:grpSpPr>
        <a:xfrm>
          <a:off x="4388644" y="964406"/>
          <a:ext cx="1854596" cy="1654969"/>
          <a:chOff x="5050235" y="1061241"/>
          <a:chExt cx="1805782" cy="1627990"/>
        </a:xfrm>
      </xdr:grpSpPr>
      <xdr:sp macro="" textlink="">
        <xdr:nvSpPr>
          <xdr:cNvPr id="14" name="Rectangle 13">
            <a:extLst>
              <a:ext uri="{FF2B5EF4-FFF2-40B4-BE49-F238E27FC236}">
                <a16:creationId xmlns:a16="http://schemas.microsoft.com/office/drawing/2014/main" id="{3AAAF738-346A-40E6-9F4B-83D71158661B}"/>
              </a:ext>
            </a:extLst>
          </xdr:cNvPr>
          <xdr:cNvSpPr/>
        </xdr:nvSpPr>
        <xdr:spPr>
          <a:xfrm>
            <a:off x="5050235" y="1061241"/>
            <a:ext cx="1795860" cy="162799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endParaRPr lang="en-NG" sz="1100"/>
          </a:p>
        </xdr:txBody>
      </xdr:sp>
      <xdr:sp macro="" textlink="">
        <xdr:nvSpPr>
          <xdr:cNvPr id="15" name="Flowchart: Document 14">
            <a:extLst>
              <a:ext uri="{FF2B5EF4-FFF2-40B4-BE49-F238E27FC236}">
                <a16:creationId xmlns:a16="http://schemas.microsoft.com/office/drawing/2014/main" id="{FACC2F1B-6D7A-4892-92FF-318F1E52BBC5}"/>
              </a:ext>
            </a:extLst>
          </xdr:cNvPr>
          <xdr:cNvSpPr/>
        </xdr:nvSpPr>
        <xdr:spPr>
          <a:xfrm>
            <a:off x="5060155" y="1070761"/>
            <a:ext cx="1795862" cy="587858"/>
          </a:xfrm>
          <a:prstGeom prst="flowChartDocumen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NG" sz="1100"/>
          </a:p>
        </xdr:txBody>
      </xdr:sp>
    </xdr:grpSp>
    <xdr:clientData/>
  </xdr:twoCellAnchor>
  <xdr:twoCellAnchor editAs="absolute">
    <xdr:from>
      <xdr:col>12</xdr:col>
      <xdr:colOff>218282</xdr:colOff>
      <xdr:row>3</xdr:row>
      <xdr:rowOff>58704</xdr:rowOff>
    </xdr:from>
    <xdr:to>
      <xdr:col>15</xdr:col>
      <xdr:colOff>277815</xdr:colOff>
      <xdr:row>11</xdr:row>
      <xdr:rowOff>177801</xdr:rowOff>
    </xdr:to>
    <xdr:grpSp>
      <xdr:nvGrpSpPr>
        <xdr:cNvPr id="23" name="Group 22">
          <a:extLst>
            <a:ext uri="{FF2B5EF4-FFF2-40B4-BE49-F238E27FC236}">
              <a16:creationId xmlns:a16="http://schemas.microsoft.com/office/drawing/2014/main" id="{3DB58F2C-EAF7-480E-A700-D06281EF29D1}"/>
            </a:ext>
          </a:extLst>
        </xdr:cNvPr>
        <xdr:cNvGrpSpPr/>
      </xdr:nvGrpSpPr>
      <xdr:grpSpPr>
        <a:xfrm>
          <a:off x="6485732" y="963579"/>
          <a:ext cx="1754983" cy="1643097"/>
          <a:chOff x="7342188" y="1070761"/>
          <a:chExt cx="1805782" cy="1687520"/>
        </a:xfrm>
      </xdr:grpSpPr>
      <xdr:sp macro="" textlink="">
        <xdr:nvSpPr>
          <xdr:cNvPr id="16" name="Rectangle 15">
            <a:extLst>
              <a:ext uri="{FF2B5EF4-FFF2-40B4-BE49-F238E27FC236}">
                <a16:creationId xmlns:a16="http://schemas.microsoft.com/office/drawing/2014/main" id="{FD2CFBCF-ADAF-42F5-8D01-B6F381F0637B}"/>
              </a:ext>
            </a:extLst>
          </xdr:cNvPr>
          <xdr:cNvSpPr/>
        </xdr:nvSpPr>
        <xdr:spPr>
          <a:xfrm>
            <a:off x="7342188" y="1070761"/>
            <a:ext cx="1795860" cy="1687520"/>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endParaRPr lang="en-NG" sz="1100"/>
          </a:p>
        </xdr:txBody>
      </xdr:sp>
      <xdr:sp macro="" textlink="">
        <xdr:nvSpPr>
          <xdr:cNvPr id="17" name="Flowchart: Document 16">
            <a:extLst>
              <a:ext uri="{FF2B5EF4-FFF2-40B4-BE49-F238E27FC236}">
                <a16:creationId xmlns:a16="http://schemas.microsoft.com/office/drawing/2014/main" id="{041E43FC-723B-4566-8F9D-0C8D2A571B44}"/>
              </a:ext>
            </a:extLst>
          </xdr:cNvPr>
          <xdr:cNvSpPr/>
        </xdr:nvSpPr>
        <xdr:spPr>
          <a:xfrm>
            <a:off x="7352108" y="1070761"/>
            <a:ext cx="1795862" cy="587858"/>
          </a:xfrm>
          <a:prstGeom prst="flowChartDocument">
            <a:avLst/>
          </a:prstGeom>
          <a:ln>
            <a:noFill/>
          </a:ln>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n-NG" sz="1100"/>
          </a:p>
        </xdr:txBody>
      </xdr:sp>
    </xdr:grpSp>
    <xdr:clientData/>
  </xdr:twoCellAnchor>
  <xdr:twoCellAnchor editAs="absolute">
    <xdr:from>
      <xdr:col>4</xdr:col>
      <xdr:colOff>533344</xdr:colOff>
      <xdr:row>3</xdr:row>
      <xdr:rowOff>67135</xdr:rowOff>
    </xdr:from>
    <xdr:to>
      <xdr:col>7</xdr:col>
      <xdr:colOff>523423</xdr:colOff>
      <xdr:row>11</xdr:row>
      <xdr:rowOff>174242</xdr:rowOff>
    </xdr:to>
    <xdr:grpSp>
      <xdr:nvGrpSpPr>
        <xdr:cNvPr id="22" name="Group 21">
          <a:extLst>
            <a:ext uri="{FF2B5EF4-FFF2-40B4-BE49-F238E27FC236}">
              <a16:creationId xmlns:a16="http://schemas.microsoft.com/office/drawing/2014/main" id="{DE3A8A3C-AA8B-49A5-961F-1497B2AF74F2}"/>
            </a:ext>
          </a:extLst>
        </xdr:cNvPr>
        <xdr:cNvGrpSpPr/>
      </xdr:nvGrpSpPr>
      <xdr:grpSpPr>
        <a:xfrm>
          <a:off x="2304994" y="972010"/>
          <a:ext cx="1818879" cy="1631107"/>
          <a:chOff x="2450703" y="1051719"/>
          <a:chExt cx="1805782" cy="1637512"/>
        </a:xfrm>
      </xdr:grpSpPr>
      <xdr:sp macro="" textlink="">
        <xdr:nvSpPr>
          <xdr:cNvPr id="12" name="Rectangle 11">
            <a:extLst>
              <a:ext uri="{FF2B5EF4-FFF2-40B4-BE49-F238E27FC236}">
                <a16:creationId xmlns:a16="http://schemas.microsoft.com/office/drawing/2014/main" id="{B8D4B958-7B3B-45E7-B527-246FABBE373C}"/>
              </a:ext>
            </a:extLst>
          </xdr:cNvPr>
          <xdr:cNvSpPr/>
        </xdr:nvSpPr>
        <xdr:spPr>
          <a:xfrm>
            <a:off x="2450703" y="1061241"/>
            <a:ext cx="1795860" cy="162799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NG" sz="1100"/>
          </a:p>
        </xdr:txBody>
      </xdr:sp>
      <xdr:sp macro="" textlink="">
        <xdr:nvSpPr>
          <xdr:cNvPr id="13" name="Flowchart: Document 12">
            <a:extLst>
              <a:ext uri="{FF2B5EF4-FFF2-40B4-BE49-F238E27FC236}">
                <a16:creationId xmlns:a16="http://schemas.microsoft.com/office/drawing/2014/main" id="{5DE935DF-D31A-4A50-A4B9-F9ED207186B9}"/>
              </a:ext>
            </a:extLst>
          </xdr:cNvPr>
          <xdr:cNvSpPr/>
        </xdr:nvSpPr>
        <xdr:spPr>
          <a:xfrm>
            <a:off x="2460623" y="1051719"/>
            <a:ext cx="1795862" cy="587858"/>
          </a:xfrm>
          <a:prstGeom prst="flowChartDocument">
            <a:avLst/>
          </a:prstGeom>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endParaRPr lang="en-NG" sz="1100"/>
          </a:p>
        </xdr:txBody>
      </xdr:sp>
    </xdr:grpSp>
    <xdr:clientData/>
  </xdr:twoCellAnchor>
  <xdr:twoCellAnchor editAs="absolute">
    <xdr:from>
      <xdr:col>5</xdr:col>
      <xdr:colOff>143889</xdr:colOff>
      <xdr:row>4</xdr:row>
      <xdr:rowOff>39688</xdr:rowOff>
    </xdr:from>
    <xdr:to>
      <xdr:col>7</xdr:col>
      <xdr:colOff>352206</xdr:colOff>
      <xdr:row>5</xdr:row>
      <xdr:rowOff>115732</xdr:rowOff>
    </xdr:to>
    <xdr:sp macro="" textlink="">
      <xdr:nvSpPr>
        <xdr:cNvPr id="24" name="TextBox 23">
          <a:extLst>
            <a:ext uri="{FF2B5EF4-FFF2-40B4-BE49-F238E27FC236}">
              <a16:creationId xmlns:a16="http://schemas.microsoft.com/office/drawing/2014/main" id="{8D9F0889-1A61-4D93-9185-3B3622A1D2F7}"/>
            </a:ext>
          </a:extLst>
        </xdr:cNvPr>
        <xdr:cNvSpPr txBox="1"/>
      </xdr:nvSpPr>
      <xdr:spPr>
        <a:xfrm>
          <a:off x="2505295" y="1131094"/>
          <a:ext cx="141878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solidFill>
                <a:schemeClr val="bg1"/>
              </a:solidFill>
            </a:rPr>
            <a:t>Total</a:t>
          </a:r>
          <a:r>
            <a:rPr lang="en-US" sz="1100" b="1" baseline="0">
              <a:solidFill>
                <a:schemeClr val="bg1"/>
              </a:solidFill>
            </a:rPr>
            <a:t> Fee-For-Service</a:t>
          </a:r>
          <a:endParaRPr lang="en-NG" sz="1100" b="1">
            <a:solidFill>
              <a:schemeClr val="bg1"/>
            </a:solidFill>
          </a:endParaRPr>
        </a:p>
      </xdr:txBody>
    </xdr:sp>
    <xdr:clientData/>
  </xdr:twoCellAnchor>
  <xdr:twoCellAnchor editAs="absolute">
    <xdr:from>
      <xdr:col>9</xdr:col>
      <xdr:colOff>331115</xdr:colOff>
      <xdr:row>4</xdr:row>
      <xdr:rowOff>63104</xdr:rowOff>
    </xdr:from>
    <xdr:to>
      <xdr:col>11</xdr:col>
      <xdr:colOff>244353</xdr:colOff>
      <xdr:row>5</xdr:row>
      <xdr:rowOff>139148</xdr:rowOff>
    </xdr:to>
    <xdr:sp macro="" textlink="">
      <xdr:nvSpPr>
        <xdr:cNvPr id="25" name="TextBox 24">
          <a:extLst>
            <a:ext uri="{FF2B5EF4-FFF2-40B4-BE49-F238E27FC236}">
              <a16:creationId xmlns:a16="http://schemas.microsoft.com/office/drawing/2014/main" id="{7334AF2A-0C6A-4684-BCEA-C0D8849CC649}"/>
            </a:ext>
          </a:extLst>
        </xdr:cNvPr>
        <xdr:cNvSpPr txBox="1"/>
      </xdr:nvSpPr>
      <xdr:spPr>
        <a:xfrm>
          <a:off x="4736428" y="1154510"/>
          <a:ext cx="11237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solidFill>
                <a:schemeClr val="bg1"/>
              </a:solidFill>
            </a:rPr>
            <a:t>Total</a:t>
          </a:r>
          <a:r>
            <a:rPr lang="en-US" sz="1100" b="1" baseline="0">
              <a:solidFill>
                <a:schemeClr val="bg1"/>
              </a:solidFill>
            </a:rPr>
            <a:t> Capitation</a:t>
          </a:r>
        </a:p>
      </xdr:txBody>
    </xdr:sp>
    <xdr:clientData/>
  </xdr:twoCellAnchor>
  <xdr:twoCellAnchor editAs="absolute">
    <xdr:from>
      <xdr:col>12</xdr:col>
      <xdr:colOff>346158</xdr:colOff>
      <xdr:row>4</xdr:row>
      <xdr:rowOff>76598</xdr:rowOff>
    </xdr:from>
    <xdr:to>
      <xdr:col>15</xdr:col>
      <xdr:colOff>90409</xdr:colOff>
      <xdr:row>5</xdr:row>
      <xdr:rowOff>152642</xdr:rowOff>
    </xdr:to>
    <xdr:sp macro="" textlink="">
      <xdr:nvSpPr>
        <xdr:cNvPr id="26" name="TextBox 25">
          <a:extLst>
            <a:ext uri="{FF2B5EF4-FFF2-40B4-BE49-F238E27FC236}">
              <a16:creationId xmlns:a16="http://schemas.microsoft.com/office/drawing/2014/main" id="{A5570FA9-ACD7-4B3A-ABCB-DC3D5E5317D0}"/>
            </a:ext>
          </a:extLst>
        </xdr:cNvPr>
        <xdr:cNvSpPr txBox="1"/>
      </xdr:nvSpPr>
      <xdr:spPr>
        <a:xfrm>
          <a:off x="6567174" y="1168004"/>
          <a:ext cx="143096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baseline="0">
              <a:solidFill>
                <a:schemeClr val="bg1"/>
              </a:solidFill>
            </a:rPr>
            <a:t>Total Cost of Services</a:t>
          </a:r>
        </a:p>
      </xdr:txBody>
    </xdr:sp>
    <xdr:clientData/>
  </xdr:twoCellAnchor>
  <xdr:twoCellAnchor editAs="absolute">
    <xdr:from>
      <xdr:col>13</xdr:col>
      <xdr:colOff>23418</xdr:colOff>
      <xdr:row>7</xdr:row>
      <xdr:rowOff>122635</xdr:rowOff>
    </xdr:from>
    <xdr:to>
      <xdr:col>15</xdr:col>
      <xdr:colOff>182124</xdr:colOff>
      <xdr:row>9</xdr:row>
      <xdr:rowOff>88390</xdr:rowOff>
    </xdr:to>
    <xdr:sp macro="" textlink="RoughWork!V9">
      <xdr:nvSpPr>
        <xdr:cNvPr id="28" name="TextBox 27">
          <a:extLst>
            <a:ext uri="{FF2B5EF4-FFF2-40B4-BE49-F238E27FC236}">
              <a16:creationId xmlns:a16="http://schemas.microsoft.com/office/drawing/2014/main" id="{428783EA-F929-4C32-8FEC-FF3750229B15}"/>
            </a:ext>
          </a:extLst>
        </xdr:cNvPr>
        <xdr:cNvSpPr txBox="1"/>
      </xdr:nvSpPr>
      <xdr:spPr>
        <a:xfrm>
          <a:off x="6611543" y="1779588"/>
          <a:ext cx="1478315"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indent="0"/>
          <a:fld id="{662A06C5-C6E7-4650-AA72-EC823EB78FD8}" type="TxLink">
            <a:rPr lang="en-US" sz="1600" b="1" i="0" u="none" strike="noStrike">
              <a:solidFill>
                <a:schemeClr val="accent5">
                  <a:lumMod val="75000"/>
                </a:schemeClr>
              </a:solidFill>
              <a:latin typeface="Calibri"/>
              <a:ea typeface="+mn-ea"/>
              <a:cs typeface="Calibri"/>
            </a:rPr>
            <a:pPr marL="0" indent="0"/>
            <a:t> ₦401,194,041 </a:t>
          </a:fld>
          <a:endParaRPr lang="en-US" sz="1600" b="1" i="0" u="none" strike="noStrike">
            <a:solidFill>
              <a:schemeClr val="accent5">
                <a:lumMod val="75000"/>
              </a:schemeClr>
            </a:solidFill>
            <a:latin typeface="Calibri"/>
            <a:ea typeface="+mn-ea"/>
            <a:cs typeface="Calibri"/>
          </a:endParaRPr>
        </a:p>
      </xdr:txBody>
    </xdr:sp>
    <xdr:clientData/>
  </xdr:twoCellAnchor>
  <xdr:twoCellAnchor editAs="absolute">
    <xdr:from>
      <xdr:col>5</xdr:col>
      <xdr:colOff>146052</xdr:colOff>
      <xdr:row>7</xdr:row>
      <xdr:rowOff>106364</xdr:rowOff>
    </xdr:from>
    <xdr:to>
      <xdr:col>7</xdr:col>
      <xdr:colOff>413898</xdr:colOff>
      <xdr:row>9</xdr:row>
      <xdr:rowOff>72119</xdr:rowOff>
    </xdr:to>
    <xdr:sp macro="" textlink="RoughWork!V4">
      <xdr:nvSpPr>
        <xdr:cNvPr id="30" name="TextBox 29">
          <a:extLst>
            <a:ext uri="{FF2B5EF4-FFF2-40B4-BE49-F238E27FC236}">
              <a16:creationId xmlns:a16="http://schemas.microsoft.com/office/drawing/2014/main" id="{C54220F9-EA84-4A9F-B961-62050E1BE8BB}"/>
            </a:ext>
          </a:extLst>
        </xdr:cNvPr>
        <xdr:cNvSpPr txBox="1"/>
      </xdr:nvSpPr>
      <xdr:spPr>
        <a:xfrm>
          <a:off x="2507458" y="1763317"/>
          <a:ext cx="1478315"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indent="0"/>
          <a:fld id="{EADDF7A9-E224-4F69-9F53-EF8988D04C82}" type="TxLink">
            <a:rPr lang="en-US" sz="1600" b="1" i="0" u="none" strike="noStrike">
              <a:gradFill flip="none" rotWithShape="1">
                <a:gsLst>
                  <a:gs pos="0">
                    <a:schemeClr val="accent6">
                      <a:lumMod val="75000"/>
                      <a:shade val="30000"/>
                      <a:satMod val="115000"/>
                    </a:schemeClr>
                  </a:gs>
                  <a:gs pos="50000">
                    <a:schemeClr val="accent6">
                      <a:lumMod val="75000"/>
                      <a:shade val="67500"/>
                      <a:satMod val="115000"/>
                    </a:schemeClr>
                  </a:gs>
                  <a:gs pos="100000">
                    <a:schemeClr val="accent6">
                      <a:lumMod val="75000"/>
                      <a:shade val="100000"/>
                      <a:satMod val="115000"/>
                    </a:schemeClr>
                  </a:gs>
                </a:gsLst>
                <a:lin ang="5400000" scaled="1"/>
                <a:tileRect/>
              </a:gradFill>
              <a:latin typeface="Calibri"/>
              <a:ea typeface="+mn-ea"/>
              <a:cs typeface="Calibri"/>
            </a:rPr>
            <a:pPr marL="0" indent="0"/>
            <a:t>₦180,998,509</a:t>
          </a:fld>
          <a:endParaRPr lang="en-US" sz="1600" b="1" i="0" u="none" strike="noStrike">
            <a:gradFill flip="none" rotWithShape="1">
              <a:gsLst>
                <a:gs pos="0">
                  <a:schemeClr val="accent6">
                    <a:lumMod val="75000"/>
                    <a:shade val="30000"/>
                    <a:satMod val="115000"/>
                  </a:schemeClr>
                </a:gs>
                <a:gs pos="50000">
                  <a:schemeClr val="accent6">
                    <a:lumMod val="75000"/>
                    <a:shade val="67500"/>
                    <a:satMod val="115000"/>
                  </a:schemeClr>
                </a:gs>
                <a:gs pos="100000">
                  <a:schemeClr val="accent6">
                    <a:lumMod val="75000"/>
                    <a:shade val="100000"/>
                    <a:satMod val="115000"/>
                  </a:schemeClr>
                </a:gs>
              </a:gsLst>
              <a:lin ang="5400000" scaled="1"/>
              <a:tileRect/>
            </a:gradFill>
            <a:latin typeface="Calibri"/>
            <a:ea typeface="+mn-ea"/>
            <a:cs typeface="Calibri"/>
          </a:endParaRPr>
        </a:p>
      </xdr:txBody>
    </xdr:sp>
    <xdr:clientData/>
  </xdr:twoCellAnchor>
  <xdr:twoCellAnchor editAs="absolute">
    <xdr:from>
      <xdr:col>9</xdr:col>
      <xdr:colOff>199231</xdr:colOff>
      <xdr:row>7</xdr:row>
      <xdr:rowOff>119857</xdr:rowOff>
    </xdr:from>
    <xdr:to>
      <xdr:col>11</xdr:col>
      <xdr:colOff>467078</xdr:colOff>
      <xdr:row>9</xdr:row>
      <xdr:rowOff>85612</xdr:rowOff>
    </xdr:to>
    <xdr:sp macro="" textlink="RoughWork!V5">
      <xdr:nvSpPr>
        <xdr:cNvPr id="31" name="TextBox 30">
          <a:extLst>
            <a:ext uri="{FF2B5EF4-FFF2-40B4-BE49-F238E27FC236}">
              <a16:creationId xmlns:a16="http://schemas.microsoft.com/office/drawing/2014/main" id="{B4943F05-A8BD-4691-8AE8-81936E77497C}"/>
            </a:ext>
          </a:extLst>
        </xdr:cNvPr>
        <xdr:cNvSpPr txBox="1"/>
      </xdr:nvSpPr>
      <xdr:spPr>
        <a:xfrm>
          <a:off x="4604544" y="1776810"/>
          <a:ext cx="1478315"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indent="0"/>
          <a:fld id="{22ADAFA5-5F57-4890-BE92-7044EADB90B0}" type="TxLink">
            <a:rPr lang="en-US" sz="1600" b="1" i="0" u="none" strike="noStrike">
              <a:gradFill flip="none" rotWithShape="1">
                <a:gsLst>
                  <a:gs pos="0">
                    <a:schemeClr val="accent2">
                      <a:lumMod val="50000"/>
                      <a:shade val="30000"/>
                      <a:satMod val="115000"/>
                    </a:schemeClr>
                  </a:gs>
                  <a:gs pos="50000">
                    <a:schemeClr val="accent2">
                      <a:lumMod val="50000"/>
                      <a:shade val="67500"/>
                      <a:satMod val="115000"/>
                    </a:schemeClr>
                  </a:gs>
                  <a:gs pos="100000">
                    <a:schemeClr val="accent2">
                      <a:lumMod val="50000"/>
                      <a:shade val="100000"/>
                      <a:satMod val="115000"/>
                    </a:schemeClr>
                  </a:gs>
                </a:gsLst>
                <a:lin ang="5400000" scaled="1"/>
                <a:tileRect/>
              </a:gradFill>
              <a:latin typeface="Calibri"/>
              <a:ea typeface="+mn-ea"/>
              <a:cs typeface="Calibri"/>
            </a:rPr>
            <a:pPr marL="0" indent="0"/>
            <a:t>₦220,195,532</a:t>
          </a:fld>
          <a:endParaRPr lang="en-US" sz="1600" b="1" i="0" u="none" strike="noStrike">
            <a:gradFill flip="none" rotWithShape="1">
              <a:gsLst>
                <a:gs pos="0">
                  <a:schemeClr val="accent2">
                    <a:lumMod val="50000"/>
                    <a:shade val="30000"/>
                    <a:satMod val="115000"/>
                  </a:schemeClr>
                </a:gs>
                <a:gs pos="50000">
                  <a:schemeClr val="accent2">
                    <a:lumMod val="50000"/>
                    <a:shade val="67500"/>
                    <a:satMod val="115000"/>
                  </a:schemeClr>
                </a:gs>
                <a:gs pos="100000">
                  <a:schemeClr val="accent2">
                    <a:lumMod val="50000"/>
                    <a:shade val="100000"/>
                    <a:satMod val="115000"/>
                  </a:schemeClr>
                </a:gs>
              </a:gsLst>
              <a:lin ang="5400000" scaled="1"/>
              <a:tileRect/>
            </a:gradFill>
            <a:latin typeface="Calibri"/>
            <a:ea typeface="+mn-ea"/>
            <a:cs typeface="Calibri"/>
          </a:endParaRPr>
        </a:p>
      </xdr:txBody>
    </xdr:sp>
    <xdr:clientData/>
  </xdr:twoCellAnchor>
  <xdr:twoCellAnchor editAs="absolute">
    <xdr:from>
      <xdr:col>16</xdr:col>
      <xdr:colOff>59529</xdr:colOff>
      <xdr:row>2</xdr:row>
      <xdr:rowOff>287734</xdr:rowOff>
    </xdr:from>
    <xdr:to>
      <xdr:col>18</xdr:col>
      <xdr:colOff>178595</xdr:colOff>
      <xdr:row>11</xdr:row>
      <xdr:rowOff>89297</xdr:rowOff>
    </xdr:to>
    <xdr:graphicFrame macro="">
      <xdr:nvGraphicFramePr>
        <xdr:cNvPr id="32" name="Chart 31">
          <a:extLst>
            <a:ext uri="{FF2B5EF4-FFF2-40B4-BE49-F238E27FC236}">
              <a16:creationId xmlns:a16="http://schemas.microsoft.com/office/drawing/2014/main" id="{4818BDD4-529D-420F-9E83-03F35C9F7E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16</xdr:col>
      <xdr:colOff>59531</xdr:colOff>
      <xdr:row>10</xdr:row>
      <xdr:rowOff>158749</xdr:rowOff>
    </xdr:from>
    <xdr:to>
      <xdr:col>18</xdr:col>
      <xdr:colOff>228202</xdr:colOff>
      <xdr:row>12</xdr:row>
      <xdr:rowOff>119062</xdr:rowOff>
    </xdr:to>
    <xdr:sp macro="" textlink="">
      <xdr:nvSpPr>
        <xdr:cNvPr id="33" name="TextBox 32">
          <a:extLst>
            <a:ext uri="{FF2B5EF4-FFF2-40B4-BE49-F238E27FC236}">
              <a16:creationId xmlns:a16="http://schemas.microsoft.com/office/drawing/2014/main" id="{386598FC-EE30-4EFC-BFF5-EB2A1EA90C42}"/>
            </a:ext>
          </a:extLst>
        </xdr:cNvPr>
        <xdr:cNvSpPr txBox="1"/>
      </xdr:nvSpPr>
      <xdr:spPr>
        <a:xfrm>
          <a:off x="8572500" y="2381249"/>
          <a:ext cx="1091405" cy="337344"/>
        </a:xfrm>
        <a:prstGeom prst="rect">
          <a:avLst/>
        </a:prstGeom>
        <a:solidFill>
          <a:schemeClr val="tx1">
            <a:alpha val="68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baseline="0">
              <a:solidFill>
                <a:schemeClr val="bg1"/>
              </a:solidFill>
            </a:rPr>
            <a:t>% of Total Cost</a:t>
          </a:r>
        </a:p>
      </xdr:txBody>
    </xdr:sp>
    <xdr:clientData/>
  </xdr:twoCellAnchor>
  <xdr:twoCellAnchor editAs="absolute">
    <xdr:from>
      <xdr:col>7</xdr:col>
      <xdr:colOff>377032</xdr:colOff>
      <xdr:row>15</xdr:row>
      <xdr:rowOff>39683</xdr:rowOff>
    </xdr:from>
    <xdr:to>
      <xdr:col>20</xdr:col>
      <xdr:colOff>69453</xdr:colOff>
      <xdr:row>22</xdr:row>
      <xdr:rowOff>9919</xdr:rowOff>
    </xdr:to>
    <xdr:grpSp>
      <xdr:nvGrpSpPr>
        <xdr:cNvPr id="38" name="Group 37">
          <a:extLst>
            <a:ext uri="{FF2B5EF4-FFF2-40B4-BE49-F238E27FC236}">
              <a16:creationId xmlns:a16="http://schemas.microsoft.com/office/drawing/2014/main" id="{E7444396-6312-4092-B12E-A61194731E43}"/>
            </a:ext>
          </a:extLst>
        </xdr:cNvPr>
        <xdr:cNvGrpSpPr/>
      </xdr:nvGrpSpPr>
      <xdr:grpSpPr>
        <a:xfrm>
          <a:off x="3977482" y="3230558"/>
          <a:ext cx="6836171" cy="1303736"/>
          <a:chOff x="1994292" y="2857497"/>
          <a:chExt cx="8554030" cy="1332312"/>
        </a:xfrm>
      </xdr:grpSpPr>
      <xdr:sp macro="" textlink="">
        <xdr:nvSpPr>
          <xdr:cNvPr id="35" name="Rectangle 34">
            <a:extLst>
              <a:ext uri="{FF2B5EF4-FFF2-40B4-BE49-F238E27FC236}">
                <a16:creationId xmlns:a16="http://schemas.microsoft.com/office/drawing/2014/main" id="{97273E46-F2E4-4EC4-9BEC-711AF40821D5}"/>
              </a:ext>
            </a:extLst>
          </xdr:cNvPr>
          <xdr:cNvSpPr/>
        </xdr:nvSpPr>
        <xdr:spPr>
          <a:xfrm>
            <a:off x="2685105" y="3275409"/>
            <a:ext cx="6949035" cy="914400"/>
          </a:xfrm>
          <a:prstGeom prst="rect">
            <a:avLst/>
          </a:prstGeom>
          <a:solidFill>
            <a:schemeClr val="accent6">
              <a:lumMod val="50000"/>
            </a:schemeClr>
          </a:solidFill>
          <a:effectLst/>
          <a:scene3d>
            <a:camera prst="perspectiveRelaxed"/>
            <a:lightRig rig="threePt" dir="t"/>
          </a:scene3d>
          <a:sp3d>
            <a:bevelT w="101600" h="1651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graphicFrame macro="">
        <xdr:nvGraphicFramePr>
          <xdr:cNvPr id="36" name="Chart 35">
            <a:extLst>
              <a:ext uri="{FF2B5EF4-FFF2-40B4-BE49-F238E27FC236}">
                <a16:creationId xmlns:a16="http://schemas.microsoft.com/office/drawing/2014/main" id="{342EBDB0-7E2C-49A5-BC98-EC706F10AD9B}"/>
              </a:ext>
            </a:extLst>
          </xdr:cNvPr>
          <xdr:cNvGraphicFramePr/>
        </xdr:nvGraphicFramePr>
        <xdr:xfrm>
          <a:off x="1994292" y="2857497"/>
          <a:ext cx="8554030" cy="1322063"/>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editAs="absolute">
    <xdr:from>
      <xdr:col>14</xdr:col>
      <xdr:colOff>525857</xdr:colOff>
      <xdr:row>18</xdr:row>
      <xdr:rowOff>99219</xdr:rowOff>
    </xdr:from>
    <xdr:to>
      <xdr:col>18</xdr:col>
      <xdr:colOff>377030</xdr:colOff>
      <xdr:row>20</xdr:row>
      <xdr:rowOff>1</xdr:rowOff>
    </xdr:to>
    <xdr:sp macro="" textlink="">
      <xdr:nvSpPr>
        <xdr:cNvPr id="39" name="TextBox 38">
          <a:extLst>
            <a:ext uri="{FF2B5EF4-FFF2-40B4-BE49-F238E27FC236}">
              <a16:creationId xmlns:a16="http://schemas.microsoft.com/office/drawing/2014/main" id="{1D3E67DE-7EBC-4CFE-8A71-9F7707E509E2}"/>
            </a:ext>
          </a:extLst>
        </xdr:cNvPr>
        <xdr:cNvSpPr txBox="1"/>
      </xdr:nvSpPr>
      <xdr:spPr>
        <a:xfrm>
          <a:off x="7828357" y="3829844"/>
          <a:ext cx="1984376" cy="2778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i="1">
              <a:gradFill flip="none" rotWithShape="1">
                <a:gsLst>
                  <a:gs pos="0">
                    <a:schemeClr val="dk1">
                      <a:tint val="66000"/>
                      <a:satMod val="160000"/>
                    </a:schemeClr>
                  </a:gs>
                  <a:gs pos="50000">
                    <a:schemeClr val="dk1">
                      <a:tint val="44500"/>
                      <a:satMod val="160000"/>
                    </a:schemeClr>
                  </a:gs>
                  <a:gs pos="100000">
                    <a:schemeClr val="dk1">
                      <a:tint val="23500"/>
                      <a:satMod val="160000"/>
                    </a:schemeClr>
                  </a:gs>
                </a:gsLst>
                <a:lin ang="5400000" scaled="1"/>
                <a:tileRect/>
              </a:gradFill>
            </a:rPr>
            <a:t>Top</a:t>
          </a:r>
          <a:r>
            <a:rPr lang="en-US" sz="1400" i="1" baseline="0">
              <a:gradFill flip="none" rotWithShape="1">
                <a:gsLst>
                  <a:gs pos="0">
                    <a:schemeClr val="dk1">
                      <a:tint val="66000"/>
                      <a:satMod val="160000"/>
                    </a:schemeClr>
                  </a:gs>
                  <a:gs pos="50000">
                    <a:schemeClr val="dk1">
                      <a:tint val="44500"/>
                      <a:satMod val="160000"/>
                    </a:schemeClr>
                  </a:gs>
                  <a:gs pos="100000">
                    <a:schemeClr val="dk1">
                      <a:tint val="23500"/>
                      <a:satMod val="160000"/>
                    </a:schemeClr>
                  </a:gs>
                </a:gsLst>
                <a:lin ang="5400000" scaled="1"/>
                <a:tileRect/>
              </a:gradFill>
            </a:rPr>
            <a:t> 3 Most Active </a:t>
          </a:r>
          <a:r>
            <a:rPr lang="en-US" sz="1200" i="1" baseline="0">
              <a:gradFill flip="none" rotWithShape="1">
                <a:gsLst>
                  <a:gs pos="0">
                    <a:schemeClr val="dk1">
                      <a:tint val="66000"/>
                      <a:satMod val="160000"/>
                    </a:schemeClr>
                  </a:gs>
                  <a:gs pos="50000">
                    <a:schemeClr val="dk1">
                      <a:tint val="44500"/>
                      <a:satMod val="160000"/>
                    </a:schemeClr>
                  </a:gs>
                  <a:gs pos="100000">
                    <a:schemeClr val="dk1">
                      <a:tint val="23500"/>
                      <a:satMod val="160000"/>
                    </a:schemeClr>
                  </a:gs>
                </a:gsLst>
                <a:lin ang="5400000" scaled="1"/>
                <a:tileRect/>
              </a:gradFill>
            </a:rPr>
            <a:t>H.M.O</a:t>
          </a:r>
          <a:endParaRPr lang="en-NG" sz="1400" i="1">
            <a:gradFill flip="none" rotWithShape="1">
              <a:gsLst>
                <a:gs pos="0">
                  <a:schemeClr val="dk1">
                    <a:tint val="66000"/>
                    <a:satMod val="160000"/>
                  </a:schemeClr>
                </a:gs>
                <a:gs pos="50000">
                  <a:schemeClr val="dk1">
                    <a:tint val="44500"/>
                    <a:satMod val="160000"/>
                  </a:schemeClr>
                </a:gs>
                <a:gs pos="100000">
                  <a:schemeClr val="dk1">
                    <a:tint val="23500"/>
                    <a:satMod val="160000"/>
                  </a:schemeClr>
                </a:gs>
              </a:gsLst>
              <a:lin ang="5400000" scaled="1"/>
              <a:tileRect/>
            </a:gradFill>
          </a:endParaRPr>
        </a:p>
      </xdr:txBody>
    </xdr:sp>
    <xdr:clientData/>
  </xdr:twoCellAnchor>
  <xdr:twoCellAnchor editAs="absolute">
    <xdr:from>
      <xdr:col>3</xdr:col>
      <xdr:colOff>29765</xdr:colOff>
      <xdr:row>9</xdr:row>
      <xdr:rowOff>158750</xdr:rowOff>
    </xdr:from>
    <xdr:to>
      <xdr:col>10</xdr:col>
      <xdr:colOff>109140</xdr:colOff>
      <xdr:row>23</xdr:row>
      <xdr:rowOff>133747</xdr:rowOff>
    </xdr:to>
    <xdr:graphicFrame macro="">
      <xdr:nvGraphicFramePr>
        <xdr:cNvPr id="40" name="Chart 39">
          <a:extLst>
            <a:ext uri="{FF2B5EF4-FFF2-40B4-BE49-F238E27FC236}">
              <a16:creationId xmlns:a16="http://schemas.microsoft.com/office/drawing/2014/main" id="{9E763F0B-FAF3-46F0-B0FC-939FD3E197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0.43978</cdr:x>
      <cdr:y>0.18441</cdr:y>
    </cdr:from>
    <cdr:to>
      <cdr:x>0.56075</cdr:x>
      <cdr:y>0.24022</cdr:y>
    </cdr:to>
    <cdr:sp macro="" textlink="">
      <cdr:nvSpPr>
        <cdr:cNvPr id="2" name="Flowchart: Magnetic Disk 1">
          <a:extLst xmlns:a="http://schemas.openxmlformats.org/drawingml/2006/main">
            <a:ext uri="{FF2B5EF4-FFF2-40B4-BE49-F238E27FC236}">
              <a16:creationId xmlns:a16="http://schemas.microsoft.com/office/drawing/2014/main" id="{A49330FE-D9B6-4D14-8F81-C6EA635F5993}"/>
            </a:ext>
          </a:extLst>
        </cdr:cNvPr>
        <cdr:cNvSpPr/>
      </cdr:nvSpPr>
      <cdr:spPr>
        <a:xfrm xmlns:a="http://schemas.openxmlformats.org/drawingml/2006/main">
          <a:off x="466893" y="327509"/>
          <a:ext cx="128420" cy="99131"/>
        </a:xfrm>
        <a:prstGeom xmlns:a="http://schemas.openxmlformats.org/drawingml/2006/main" prst="flowChartMagneticDisk">
          <a:avLst/>
        </a:prstGeom>
        <a:solidFill xmlns:a="http://schemas.openxmlformats.org/drawingml/2006/main">
          <a:schemeClr val="tx1"/>
        </a:solidFill>
        <a:ln xmlns:a="http://schemas.openxmlformats.org/drawingml/2006/main">
          <a:no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NG"/>
        </a:p>
      </cdr:txBody>
    </cdr:sp>
  </cdr:relSizeAnchor>
</c:userShapes>
</file>

<file path=xl/drawings/drawing3.xml><?xml version="1.0" encoding="utf-8"?>
<c:userShapes xmlns:c="http://schemas.openxmlformats.org/drawingml/2006/chart">
  <cdr:relSizeAnchor xmlns:cdr="http://schemas.openxmlformats.org/drawingml/2006/chartDrawing">
    <cdr:from>
      <cdr:x>0.34054</cdr:x>
      <cdr:y>0.31044</cdr:y>
    </cdr:from>
    <cdr:to>
      <cdr:x>0.63637</cdr:x>
      <cdr:y>0.56044</cdr:y>
    </cdr:to>
    <cdr:sp macro="" textlink="RoughWork!$V$3">
      <cdr:nvSpPr>
        <cdr:cNvPr id="2" name="TextBox 1">
          <a:extLst xmlns:a="http://schemas.openxmlformats.org/drawingml/2006/main">
            <a:ext uri="{FF2B5EF4-FFF2-40B4-BE49-F238E27FC236}">
              <a16:creationId xmlns:a16="http://schemas.microsoft.com/office/drawing/2014/main" id="{186BAABA-0E0A-4A2C-AEB9-2A5163570F6B}"/>
            </a:ext>
          </a:extLst>
        </cdr:cNvPr>
        <cdr:cNvSpPr txBox="1"/>
      </cdr:nvSpPr>
      <cdr:spPr>
        <a:xfrm xmlns:a="http://schemas.openxmlformats.org/drawingml/2006/main">
          <a:off x="1341364" y="811570"/>
          <a:ext cx="1165270" cy="653554"/>
        </a:xfrm>
        <a:prstGeom xmlns:a="http://schemas.openxmlformats.org/drawingml/2006/main" prst="wedgeEllipseCallout">
          <a:avLst/>
        </a:prstGeom>
        <a:solidFill xmlns:a="http://schemas.openxmlformats.org/drawingml/2006/main">
          <a:schemeClr val="accent6">
            <a:lumMod val="60000"/>
            <a:lumOff val="40000"/>
          </a:schemeClr>
        </a:solidFill>
        <a:ln xmlns:a="http://schemas.openxmlformats.org/drawingml/2006/main">
          <a:solidFill>
            <a:schemeClr val="tx1">
              <a:lumMod val="50000"/>
              <a:lumOff val="50000"/>
            </a:schemeClr>
          </a:solidFill>
        </a:ln>
        <a:effectLst xmlns:a="http://schemas.openxmlformats.org/drawingml/2006/main">
          <a:outerShdw blurRad="63500" sx="102000" sy="102000" algn="ctr" rotWithShape="0">
            <a:prstClr val="black">
              <a:alpha val="40000"/>
            </a:prstClr>
          </a:outerShdw>
        </a:effectLst>
      </cdr:spPr>
      <cdr:txBody>
        <a:bodyPr xmlns:a="http://schemas.openxmlformats.org/drawingml/2006/main" vertOverflow="clip" wrap="none" rtlCol="0" anchor="ctr"/>
        <a:lstStyle xmlns:a="http://schemas.openxmlformats.org/drawingml/2006/main"/>
        <a:p xmlns:a="http://schemas.openxmlformats.org/drawingml/2006/main">
          <a:pPr algn="ctr"/>
          <a:fld id="{2C9B96F4-603F-4797-87A2-13E0B64304F4}" type="TxLink">
            <a:rPr lang="en-US" sz="1100" b="0" i="0" u="none" strike="noStrike">
              <a:ln>
                <a:solidFill>
                  <a:schemeClr val="accent6">
                    <a:lumMod val="75000"/>
                  </a:schemeClr>
                </a:solidFill>
              </a:ln>
              <a:solidFill>
                <a:srgbClr val="000000"/>
              </a:solidFill>
              <a:latin typeface="Calibri"/>
              <a:cs typeface="Calibri"/>
            </a:rPr>
            <a:pPr algn="ctr"/>
            <a:t>₦555,670</a:t>
          </a:fld>
          <a:endParaRPr lang="en-NG" sz="1100">
            <a:ln>
              <a:solidFill>
                <a:schemeClr val="accent6">
                  <a:lumMod val="75000"/>
                </a:schemeClr>
              </a:solidFill>
            </a:ln>
          </a:endParaRPr>
        </a:p>
      </cdr:txBody>
    </cdr:sp>
  </cdr:relSizeAnchor>
</c:userShapes>
</file>

<file path=xl/drawings/drawing4.xml><?xml version="1.0" encoding="utf-8"?>
<xdr:wsDr xmlns:xdr="http://schemas.openxmlformats.org/drawingml/2006/spreadsheetDrawing" xmlns:a="http://schemas.openxmlformats.org/drawingml/2006/main">
  <xdr:twoCellAnchor editAs="absolute">
    <xdr:from>
      <xdr:col>11</xdr:col>
      <xdr:colOff>307578</xdr:colOff>
      <xdr:row>4</xdr:row>
      <xdr:rowOff>69453</xdr:rowOff>
    </xdr:from>
    <xdr:to>
      <xdr:col>13</xdr:col>
      <xdr:colOff>426639</xdr:colOff>
      <xdr:row>19</xdr:row>
      <xdr:rowOff>178592</xdr:rowOff>
    </xdr:to>
    <xdr:sp macro="" textlink="">
      <xdr:nvSpPr>
        <xdr:cNvPr id="12" name="Rectangle: Rounded Corners 11">
          <a:extLst>
            <a:ext uri="{FF2B5EF4-FFF2-40B4-BE49-F238E27FC236}">
              <a16:creationId xmlns:a16="http://schemas.microsoft.com/office/drawing/2014/main" id="{E090586A-630E-48D0-9474-7BF28BC30165}"/>
            </a:ext>
          </a:extLst>
        </xdr:cNvPr>
        <xdr:cNvSpPr/>
      </xdr:nvSpPr>
      <xdr:spPr>
        <a:xfrm>
          <a:off x="9098359" y="1160859"/>
          <a:ext cx="873124" cy="2936874"/>
        </a:xfrm>
        <a:prstGeom prst="roundRect">
          <a:avLst/>
        </a:prstGeom>
        <a:solidFill>
          <a:schemeClr val="accent6">
            <a:lumMod val="60000"/>
            <a:lumOff val="40000"/>
            <a:alpha val="43000"/>
          </a:schemeClr>
        </a:solidFill>
        <a:ln>
          <a:noFill/>
        </a:ln>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endParaRPr lang="en-NG"/>
        </a:p>
      </xdr:txBody>
    </xdr:sp>
    <xdr:clientData/>
  </xdr:twoCellAnchor>
  <xdr:twoCellAnchor editAs="absolute">
    <xdr:from>
      <xdr:col>1</xdr:col>
      <xdr:colOff>114300</xdr:colOff>
      <xdr:row>2</xdr:row>
      <xdr:rowOff>167283</xdr:rowOff>
    </xdr:from>
    <xdr:to>
      <xdr:col>5</xdr:col>
      <xdr:colOff>28575</xdr:colOff>
      <xdr:row>2</xdr:row>
      <xdr:rowOff>414932</xdr:rowOff>
    </xdr:to>
    <xdr:sp macro="" textlink="">
      <xdr:nvSpPr>
        <xdr:cNvPr id="2" name="Rectangle: Rounded Corners 1">
          <a:hlinkClick xmlns:r="http://schemas.openxmlformats.org/officeDocument/2006/relationships" r:id="rId1"/>
          <a:extLst>
            <a:ext uri="{FF2B5EF4-FFF2-40B4-BE49-F238E27FC236}">
              <a16:creationId xmlns:a16="http://schemas.microsoft.com/office/drawing/2014/main" id="{BB4E813F-7825-4CFF-96C5-7D2B7F593B29}"/>
            </a:ext>
          </a:extLst>
        </xdr:cNvPr>
        <xdr:cNvSpPr/>
      </xdr:nvSpPr>
      <xdr:spPr>
        <a:xfrm>
          <a:off x="233363" y="603846"/>
          <a:ext cx="2156618"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i="0">
              <a:solidFill>
                <a:schemeClr val="bg1"/>
              </a:solidFill>
              <a:latin typeface="+mn-lt"/>
              <a:ea typeface="+mn-ea"/>
              <a:cs typeface="+mn-cs"/>
            </a:rPr>
            <a:t>Dashboard - (Summary)</a:t>
          </a:r>
          <a:endParaRPr lang="en-NG" sz="1100" i="0">
            <a:solidFill>
              <a:schemeClr val="bg1"/>
            </a:solidFill>
            <a:latin typeface="+mn-lt"/>
            <a:ea typeface="+mn-ea"/>
            <a:cs typeface="+mn-cs"/>
          </a:endParaRPr>
        </a:p>
      </xdr:txBody>
    </xdr:sp>
    <xdr:clientData/>
  </xdr:twoCellAnchor>
  <xdr:twoCellAnchor editAs="absolute">
    <xdr:from>
      <xdr:col>5</xdr:col>
      <xdr:colOff>1085055</xdr:colOff>
      <xdr:row>2</xdr:row>
      <xdr:rowOff>167283</xdr:rowOff>
    </xdr:from>
    <xdr:to>
      <xdr:col>7</xdr:col>
      <xdr:colOff>674687</xdr:colOff>
      <xdr:row>2</xdr:row>
      <xdr:rowOff>414932</xdr:rowOff>
    </xdr:to>
    <xdr:sp macro="" textlink="">
      <xdr:nvSpPr>
        <xdr:cNvPr id="3" name="Rectangle: Rounded Corners 2">
          <a:extLst>
            <a:ext uri="{FF2B5EF4-FFF2-40B4-BE49-F238E27FC236}">
              <a16:creationId xmlns:a16="http://schemas.microsoft.com/office/drawing/2014/main" id="{352B43E3-7B30-489C-A606-56B4245D314E}"/>
            </a:ext>
          </a:extLst>
        </xdr:cNvPr>
        <xdr:cNvSpPr/>
      </xdr:nvSpPr>
      <xdr:spPr>
        <a:xfrm>
          <a:off x="3446461" y="603846"/>
          <a:ext cx="2228851" cy="247649"/>
        </a:xfrm>
        <a:prstGeom prst="roundRect">
          <a:avLst/>
        </a:prstGeom>
        <a:solidFill>
          <a:srgbClr val="C00000"/>
        </a:solidFill>
        <a:ln>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a:solidFill>
                <a:schemeClr val="bg1"/>
              </a:solidFill>
              <a:latin typeface="+mn-lt"/>
              <a:ea typeface="+mn-ea"/>
              <a:cs typeface="+mn-cs"/>
            </a:rPr>
            <a:t>Departmental Analysis</a:t>
          </a:r>
          <a:endParaRPr lang="en-NG" sz="1100">
            <a:solidFill>
              <a:schemeClr val="bg1"/>
            </a:solidFill>
            <a:latin typeface="+mn-lt"/>
            <a:ea typeface="+mn-ea"/>
            <a:cs typeface="+mn-cs"/>
          </a:endParaRPr>
        </a:p>
      </xdr:txBody>
    </xdr:sp>
    <xdr:clientData/>
  </xdr:twoCellAnchor>
  <xdr:twoCellAnchor editAs="absolute">
    <xdr:from>
      <xdr:col>13</xdr:col>
      <xdr:colOff>384571</xdr:colOff>
      <xdr:row>2</xdr:row>
      <xdr:rowOff>167283</xdr:rowOff>
    </xdr:from>
    <xdr:to>
      <xdr:col>17</xdr:col>
      <xdr:colOff>585391</xdr:colOff>
      <xdr:row>2</xdr:row>
      <xdr:rowOff>414932</xdr:rowOff>
    </xdr:to>
    <xdr:sp macro="" textlink="">
      <xdr:nvSpPr>
        <xdr:cNvPr id="4" name="Rectangle: Rounded Corners 3">
          <a:hlinkClick xmlns:r="http://schemas.openxmlformats.org/officeDocument/2006/relationships" r:id="rId2"/>
          <a:extLst>
            <a:ext uri="{FF2B5EF4-FFF2-40B4-BE49-F238E27FC236}">
              <a16:creationId xmlns:a16="http://schemas.microsoft.com/office/drawing/2014/main" id="{318FF518-BA8E-4226-9FFA-719505753542}"/>
            </a:ext>
          </a:extLst>
        </xdr:cNvPr>
        <xdr:cNvSpPr/>
      </xdr:nvSpPr>
      <xdr:spPr>
        <a:xfrm>
          <a:off x="9929415" y="603846"/>
          <a:ext cx="2482851"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HMO Claims</a:t>
          </a:r>
          <a:endParaRPr lang="en-NG" sz="1100" i="1"/>
        </a:p>
      </xdr:txBody>
    </xdr:sp>
    <xdr:clientData/>
  </xdr:twoCellAnchor>
  <xdr:twoCellAnchor editAs="absolute">
    <xdr:from>
      <xdr:col>8</xdr:col>
      <xdr:colOff>579834</xdr:colOff>
      <xdr:row>2</xdr:row>
      <xdr:rowOff>167283</xdr:rowOff>
    </xdr:from>
    <xdr:to>
      <xdr:col>11</xdr:col>
      <xdr:colOff>196453</xdr:colOff>
      <xdr:row>2</xdr:row>
      <xdr:rowOff>414932</xdr:rowOff>
    </xdr:to>
    <xdr:sp macro="" textlink="">
      <xdr:nvSpPr>
        <xdr:cNvPr id="6" name="Rectangle: Rounded Corners 5">
          <a:hlinkClick xmlns:r="http://schemas.openxmlformats.org/officeDocument/2006/relationships" r:id="rId3"/>
          <a:extLst>
            <a:ext uri="{FF2B5EF4-FFF2-40B4-BE49-F238E27FC236}">
              <a16:creationId xmlns:a16="http://schemas.microsoft.com/office/drawing/2014/main" id="{573A2A14-823F-4D36-B051-7EF6558917A5}"/>
            </a:ext>
          </a:extLst>
        </xdr:cNvPr>
        <xdr:cNvSpPr/>
      </xdr:nvSpPr>
      <xdr:spPr>
        <a:xfrm>
          <a:off x="6652022" y="603846"/>
          <a:ext cx="2335212"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i="0">
              <a:solidFill>
                <a:schemeClr val="bg1"/>
              </a:solidFill>
            </a:rPr>
            <a:t>HMO Analysis</a:t>
          </a:r>
          <a:endParaRPr lang="en-NG" sz="1100" i="1"/>
        </a:p>
      </xdr:txBody>
    </xdr:sp>
    <xdr:clientData/>
  </xdr:twoCellAnchor>
  <xdr:twoCellAnchor editAs="absolute">
    <xdr:from>
      <xdr:col>1</xdr:col>
      <xdr:colOff>13296</xdr:colOff>
      <xdr:row>3</xdr:row>
      <xdr:rowOff>29767</xdr:rowOff>
    </xdr:from>
    <xdr:to>
      <xdr:col>4</xdr:col>
      <xdr:colOff>204987</xdr:colOff>
      <xdr:row>7</xdr:row>
      <xdr:rowOff>168673</xdr:rowOff>
    </xdr:to>
    <mc:AlternateContent xmlns:mc="http://schemas.openxmlformats.org/markup-compatibility/2006" xmlns:a14="http://schemas.microsoft.com/office/drawing/2010/main">
      <mc:Choice Requires="a14">
        <xdr:graphicFrame macro="">
          <xdr:nvGraphicFramePr>
            <xdr:cNvPr id="7" name="Year 1">
              <a:extLst>
                <a:ext uri="{FF2B5EF4-FFF2-40B4-BE49-F238E27FC236}">
                  <a16:creationId xmlns:a16="http://schemas.microsoft.com/office/drawing/2014/main" id="{DB67F09F-301C-417D-8BBD-41A02BB38B1F}"/>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32359" y="932658"/>
              <a:ext cx="1828800" cy="892968"/>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9925</xdr:colOff>
      <xdr:row>8</xdr:row>
      <xdr:rowOff>9921</xdr:rowOff>
    </xdr:from>
    <xdr:to>
      <xdr:col>4</xdr:col>
      <xdr:colOff>198438</xdr:colOff>
      <xdr:row>12</xdr:row>
      <xdr:rowOff>178593</xdr:rowOff>
    </xdr:to>
    <mc:AlternateContent xmlns:mc="http://schemas.openxmlformats.org/markup-compatibility/2006" xmlns:a14="http://schemas.microsoft.com/office/drawing/2010/main">
      <mc:Choice Requires="a14">
        <xdr:graphicFrame macro="">
          <xdr:nvGraphicFramePr>
            <xdr:cNvPr id="8" name="HMO CATEGORY 1">
              <a:extLst>
                <a:ext uri="{FF2B5EF4-FFF2-40B4-BE49-F238E27FC236}">
                  <a16:creationId xmlns:a16="http://schemas.microsoft.com/office/drawing/2014/main" id="{EA58688D-77A9-4B17-8359-1B80DA4C4AA3}"/>
                </a:ext>
              </a:extLst>
            </xdr:cNvPr>
            <xdr:cNvGraphicFramePr/>
          </xdr:nvGraphicFramePr>
          <xdr:xfrm>
            <a:off x="0" y="0"/>
            <a:ext cx="0" cy="0"/>
          </xdr:xfrm>
          <a:graphic>
            <a:graphicData uri="http://schemas.microsoft.com/office/drawing/2010/slicer">
              <sle:slicer xmlns:sle="http://schemas.microsoft.com/office/drawing/2010/slicer" name="HMO CATEGORY 1"/>
            </a:graphicData>
          </a:graphic>
        </xdr:graphicFrame>
      </mc:Choice>
      <mc:Fallback xmlns="">
        <xdr:sp macro="" textlink="">
          <xdr:nvSpPr>
            <xdr:cNvPr id="0" name=""/>
            <xdr:cNvSpPr>
              <a:spLocks noTextEdit="1"/>
            </xdr:cNvSpPr>
          </xdr:nvSpPr>
          <xdr:spPr>
            <a:xfrm>
              <a:off x="128988" y="1855390"/>
              <a:ext cx="1825622" cy="922734"/>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13</xdr:col>
      <xdr:colOff>595312</xdr:colOff>
      <xdr:row>3</xdr:row>
      <xdr:rowOff>39686</xdr:rowOff>
    </xdr:from>
    <xdr:to>
      <xdr:col>19</xdr:col>
      <xdr:colOff>9924</xdr:colOff>
      <xdr:row>21</xdr:row>
      <xdr:rowOff>168670</xdr:rowOff>
    </xdr:to>
    <mc:AlternateContent xmlns:mc="http://schemas.openxmlformats.org/markup-compatibility/2006" xmlns:a14="http://schemas.microsoft.com/office/drawing/2010/main">
      <mc:Choice Requires="a14">
        <xdr:graphicFrame macro="">
          <xdr:nvGraphicFramePr>
            <xdr:cNvPr id="9" name="HMO NAME 1">
              <a:extLst>
                <a:ext uri="{FF2B5EF4-FFF2-40B4-BE49-F238E27FC236}">
                  <a16:creationId xmlns:a16="http://schemas.microsoft.com/office/drawing/2014/main" id="{20BE8993-478D-4AC1-9116-AA1F16E3416F}"/>
                </a:ext>
              </a:extLst>
            </xdr:cNvPr>
            <xdr:cNvGraphicFramePr/>
          </xdr:nvGraphicFramePr>
          <xdr:xfrm>
            <a:off x="0" y="0"/>
            <a:ext cx="0" cy="0"/>
          </xdr:xfrm>
          <a:graphic>
            <a:graphicData uri="http://schemas.microsoft.com/office/drawing/2010/slicer">
              <sle:slicer xmlns:sle="http://schemas.microsoft.com/office/drawing/2010/slicer" name="HMO NAME 1"/>
            </a:graphicData>
          </a:graphic>
        </xdr:graphicFrame>
      </mc:Choice>
      <mc:Fallback xmlns="">
        <xdr:sp macro="" textlink="">
          <xdr:nvSpPr>
            <xdr:cNvPr id="0" name=""/>
            <xdr:cNvSpPr>
              <a:spLocks noTextEdit="1"/>
            </xdr:cNvSpPr>
          </xdr:nvSpPr>
          <xdr:spPr>
            <a:xfrm>
              <a:off x="10140156" y="942577"/>
              <a:ext cx="2907112" cy="352226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9922</xdr:colOff>
      <xdr:row>13</xdr:row>
      <xdr:rowOff>9922</xdr:rowOff>
    </xdr:from>
    <xdr:to>
      <xdr:col>4</xdr:col>
      <xdr:colOff>208359</xdr:colOff>
      <xdr:row>21</xdr:row>
      <xdr:rowOff>59531</xdr:rowOff>
    </xdr:to>
    <mc:AlternateContent xmlns:mc="http://schemas.openxmlformats.org/markup-compatibility/2006" xmlns:a14="http://schemas.microsoft.com/office/drawing/2010/main">
      <mc:Choice Requires="a14">
        <xdr:graphicFrame macro="">
          <xdr:nvGraphicFramePr>
            <xdr:cNvPr id="10" name="Month 1">
              <a:extLst>
                <a:ext uri="{FF2B5EF4-FFF2-40B4-BE49-F238E27FC236}">
                  <a16:creationId xmlns:a16="http://schemas.microsoft.com/office/drawing/2014/main" id="{3E029E70-906D-43C7-ADBE-386E5FC5CF33}"/>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128985" y="2797969"/>
              <a:ext cx="1835546" cy="1557734"/>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10</xdr:col>
      <xdr:colOff>744139</xdr:colOff>
      <xdr:row>4</xdr:row>
      <xdr:rowOff>39687</xdr:rowOff>
    </xdr:from>
    <xdr:to>
      <xdr:col>14</xdr:col>
      <xdr:colOff>327421</xdr:colOff>
      <xdr:row>21</xdr:row>
      <xdr:rowOff>69452</xdr:rowOff>
    </xdr:to>
    <xdr:graphicFrame macro="">
      <xdr:nvGraphicFramePr>
        <xdr:cNvPr id="11" name="Chart 10">
          <a:extLst>
            <a:ext uri="{FF2B5EF4-FFF2-40B4-BE49-F238E27FC236}">
              <a16:creationId xmlns:a16="http://schemas.microsoft.com/office/drawing/2014/main" id="{0E953074-DC43-4190-877F-65FA025F35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5</xdr:col>
      <xdr:colOff>754062</xdr:colOff>
      <xdr:row>3</xdr:row>
      <xdr:rowOff>178593</xdr:rowOff>
    </xdr:from>
    <xdr:to>
      <xdr:col>10</xdr:col>
      <xdr:colOff>29765</xdr:colOff>
      <xdr:row>5</xdr:row>
      <xdr:rowOff>168672</xdr:rowOff>
    </xdr:to>
    <xdr:grpSp>
      <xdr:nvGrpSpPr>
        <xdr:cNvPr id="15" name="Group 14">
          <a:extLst>
            <a:ext uri="{FF2B5EF4-FFF2-40B4-BE49-F238E27FC236}">
              <a16:creationId xmlns:a16="http://schemas.microsoft.com/office/drawing/2014/main" id="{D49CD5EB-6652-4646-8613-07F5A10137B0}"/>
            </a:ext>
          </a:extLst>
        </xdr:cNvPr>
        <xdr:cNvGrpSpPr/>
      </xdr:nvGrpSpPr>
      <xdr:grpSpPr>
        <a:xfrm>
          <a:off x="3115468" y="1081484"/>
          <a:ext cx="4851797" cy="367110"/>
          <a:chOff x="3016250" y="1071563"/>
          <a:chExt cx="5020469" cy="377031"/>
        </a:xfrm>
      </xdr:grpSpPr>
      <xdr:sp macro="" textlink="">
        <xdr:nvSpPr>
          <xdr:cNvPr id="14" name="Rectangle: Rounded Corners 13">
            <a:extLst>
              <a:ext uri="{FF2B5EF4-FFF2-40B4-BE49-F238E27FC236}">
                <a16:creationId xmlns:a16="http://schemas.microsoft.com/office/drawing/2014/main" id="{E35EAA16-123B-4741-A781-31FA42304094}"/>
              </a:ext>
            </a:extLst>
          </xdr:cNvPr>
          <xdr:cNvSpPr/>
        </xdr:nvSpPr>
        <xdr:spPr>
          <a:xfrm>
            <a:off x="3016250" y="1071563"/>
            <a:ext cx="5020469" cy="377031"/>
          </a:xfrm>
          <a:prstGeom prst="round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NG" sz="1100"/>
          </a:p>
        </xdr:txBody>
      </xdr:sp>
      <xdr:sp macro="" textlink="">
        <xdr:nvSpPr>
          <xdr:cNvPr id="13" name="TextBox 12">
            <a:extLst>
              <a:ext uri="{FF2B5EF4-FFF2-40B4-BE49-F238E27FC236}">
                <a16:creationId xmlns:a16="http://schemas.microsoft.com/office/drawing/2014/main" id="{27716F3A-733C-478A-825A-A3E766169216}"/>
              </a:ext>
            </a:extLst>
          </xdr:cNvPr>
          <xdr:cNvSpPr txBox="1"/>
        </xdr:nvSpPr>
        <xdr:spPr>
          <a:xfrm>
            <a:off x="4276327" y="1121173"/>
            <a:ext cx="2470548" cy="3075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aseline="0">
                <a:solidFill>
                  <a:schemeClr val="tx1">
                    <a:lumMod val="95000"/>
                    <a:lumOff val="5000"/>
                  </a:schemeClr>
                </a:solidFill>
                <a:latin typeface="Impact" panose="020B0806030902050204" pitchFamily="34" charset="0"/>
                <a:ea typeface="+mn-ea"/>
                <a:cs typeface="+mn-cs"/>
              </a:rPr>
              <a:t>Departmental</a:t>
            </a:r>
            <a:r>
              <a:rPr lang="en-US" sz="1100" baseline="0">
                <a:solidFill>
                  <a:schemeClr val="tx1">
                    <a:lumMod val="95000"/>
                    <a:lumOff val="5000"/>
                  </a:schemeClr>
                </a:solidFill>
                <a:latin typeface="Impact" panose="020B0806030902050204" pitchFamily="34" charset="0"/>
              </a:rPr>
              <a:t> Service</a:t>
            </a:r>
            <a:endParaRPr lang="en-NG" sz="1100">
              <a:solidFill>
                <a:schemeClr val="tx1">
                  <a:lumMod val="95000"/>
                  <a:lumOff val="5000"/>
                </a:schemeClr>
              </a:solidFill>
              <a:latin typeface="Impact" panose="020B0806030902050204" pitchFamily="34" charset="0"/>
            </a:endParaRPr>
          </a:p>
        </xdr:txBody>
      </xdr:sp>
    </xdr:grpSp>
    <xdr:clientData/>
  </xdr:twoCellAnchor>
  <xdr:twoCellAnchor editAs="absolute">
    <xdr:from>
      <xdr:col>5</xdr:col>
      <xdr:colOff>714376</xdr:colOff>
      <xdr:row>12</xdr:row>
      <xdr:rowOff>49610</xdr:rowOff>
    </xdr:from>
    <xdr:to>
      <xdr:col>10</xdr:col>
      <xdr:colOff>69454</xdr:colOff>
      <xdr:row>13</xdr:row>
      <xdr:rowOff>168672</xdr:rowOff>
    </xdr:to>
    <xdr:grpSp>
      <xdr:nvGrpSpPr>
        <xdr:cNvPr id="16" name="Group 15">
          <a:extLst>
            <a:ext uri="{FF2B5EF4-FFF2-40B4-BE49-F238E27FC236}">
              <a16:creationId xmlns:a16="http://schemas.microsoft.com/office/drawing/2014/main" id="{561A8C6E-95F6-4D09-9D32-89153670D280}"/>
            </a:ext>
          </a:extLst>
        </xdr:cNvPr>
        <xdr:cNvGrpSpPr/>
      </xdr:nvGrpSpPr>
      <xdr:grpSpPr>
        <a:xfrm>
          <a:off x="3075782" y="2649141"/>
          <a:ext cx="4931172" cy="307578"/>
          <a:chOff x="3016250" y="1071563"/>
          <a:chExt cx="5020469" cy="377031"/>
        </a:xfrm>
      </xdr:grpSpPr>
      <xdr:sp macro="" textlink="">
        <xdr:nvSpPr>
          <xdr:cNvPr id="17" name="Rectangle: Rounded Corners 16">
            <a:extLst>
              <a:ext uri="{FF2B5EF4-FFF2-40B4-BE49-F238E27FC236}">
                <a16:creationId xmlns:a16="http://schemas.microsoft.com/office/drawing/2014/main" id="{B7F3736C-B2F3-48E9-BE77-C9131515EE1A}"/>
              </a:ext>
            </a:extLst>
          </xdr:cNvPr>
          <xdr:cNvSpPr/>
        </xdr:nvSpPr>
        <xdr:spPr>
          <a:xfrm>
            <a:off x="3016250" y="1071563"/>
            <a:ext cx="5020469" cy="377031"/>
          </a:xfrm>
          <a:prstGeom prst="round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NG" sz="1100"/>
          </a:p>
        </xdr:txBody>
      </xdr:sp>
      <xdr:sp macro="" textlink="">
        <xdr:nvSpPr>
          <xdr:cNvPr id="18" name="TextBox 17">
            <a:extLst>
              <a:ext uri="{FF2B5EF4-FFF2-40B4-BE49-F238E27FC236}">
                <a16:creationId xmlns:a16="http://schemas.microsoft.com/office/drawing/2014/main" id="{2E131404-AF53-45FB-ADF7-2D4F5FB65E87}"/>
              </a:ext>
            </a:extLst>
          </xdr:cNvPr>
          <xdr:cNvSpPr txBox="1"/>
        </xdr:nvSpPr>
        <xdr:spPr>
          <a:xfrm>
            <a:off x="4276327" y="1121173"/>
            <a:ext cx="2470548" cy="3075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aseline="0">
                <a:solidFill>
                  <a:schemeClr val="tx1">
                    <a:lumMod val="95000"/>
                    <a:lumOff val="5000"/>
                  </a:schemeClr>
                </a:solidFill>
                <a:latin typeface="Impact" panose="020B0806030902050204" pitchFamily="34" charset="0"/>
              </a:rPr>
              <a:t>No. of </a:t>
            </a:r>
            <a:r>
              <a:rPr lang="en-US" sz="1100" baseline="0">
                <a:solidFill>
                  <a:schemeClr val="tx1">
                    <a:lumMod val="95000"/>
                    <a:lumOff val="5000"/>
                  </a:schemeClr>
                </a:solidFill>
                <a:latin typeface="Impact" panose="020B0806030902050204" pitchFamily="34" charset="0"/>
                <a:ea typeface="+mn-ea"/>
                <a:cs typeface="+mn-cs"/>
              </a:rPr>
              <a:t>Departmental</a:t>
            </a:r>
            <a:r>
              <a:rPr lang="en-US" sz="1100" baseline="0">
                <a:solidFill>
                  <a:schemeClr val="tx1">
                    <a:lumMod val="95000"/>
                    <a:lumOff val="5000"/>
                  </a:schemeClr>
                </a:solidFill>
                <a:latin typeface="Impact" panose="020B0806030902050204" pitchFamily="34" charset="0"/>
              </a:rPr>
              <a:t> Visit</a:t>
            </a:r>
            <a:endParaRPr lang="en-NG" sz="1100">
              <a:solidFill>
                <a:schemeClr val="tx1">
                  <a:lumMod val="95000"/>
                  <a:lumOff val="5000"/>
                </a:schemeClr>
              </a:solidFill>
              <a:latin typeface="Impact" panose="020B0806030902050204" pitchFamily="34" charset="0"/>
            </a:endParaRPr>
          </a:p>
        </xdr:txBody>
      </xdr:sp>
    </xdr:grpSp>
    <xdr:clientData/>
  </xdr:twoCellAnchor>
</xdr:wsDr>
</file>

<file path=xl/drawings/drawing5.xml><?xml version="1.0" encoding="utf-8"?>
<xdr:wsDr xmlns:xdr="http://schemas.openxmlformats.org/drawingml/2006/spreadsheetDrawing" xmlns:a="http://schemas.openxmlformats.org/drawingml/2006/main">
  <xdr:twoCellAnchor editAs="absolute">
    <xdr:from>
      <xdr:col>1</xdr:col>
      <xdr:colOff>34925</xdr:colOff>
      <xdr:row>2</xdr:row>
      <xdr:rowOff>157361</xdr:rowOff>
    </xdr:from>
    <xdr:to>
      <xdr:col>5</xdr:col>
      <xdr:colOff>236934</xdr:colOff>
      <xdr:row>2</xdr:row>
      <xdr:rowOff>405010</xdr:rowOff>
    </xdr:to>
    <xdr:sp macro="" textlink="">
      <xdr:nvSpPr>
        <xdr:cNvPr id="2" name="Rectangle: Rounded Corners 1">
          <a:hlinkClick xmlns:r="http://schemas.openxmlformats.org/officeDocument/2006/relationships" r:id="rId1"/>
          <a:extLst>
            <a:ext uri="{FF2B5EF4-FFF2-40B4-BE49-F238E27FC236}">
              <a16:creationId xmlns:a16="http://schemas.microsoft.com/office/drawing/2014/main" id="{CCD281FD-1557-43FB-BACD-092B218807C3}"/>
            </a:ext>
          </a:extLst>
        </xdr:cNvPr>
        <xdr:cNvSpPr/>
      </xdr:nvSpPr>
      <xdr:spPr>
        <a:xfrm>
          <a:off x="233363" y="593924"/>
          <a:ext cx="2156618"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a:solidFill>
                <a:schemeClr val="bg1"/>
              </a:solidFill>
              <a:latin typeface="+mn-lt"/>
              <a:ea typeface="+mn-ea"/>
              <a:cs typeface="+mn-cs"/>
            </a:rPr>
            <a:t>Dashboard - (Summary)</a:t>
          </a:r>
          <a:endParaRPr lang="en-NG" sz="1100">
            <a:solidFill>
              <a:schemeClr val="bg1"/>
            </a:solidFill>
            <a:latin typeface="+mn-lt"/>
            <a:ea typeface="+mn-ea"/>
            <a:cs typeface="+mn-cs"/>
          </a:endParaRPr>
        </a:p>
      </xdr:txBody>
    </xdr:sp>
    <xdr:clientData/>
  </xdr:twoCellAnchor>
  <xdr:twoCellAnchor editAs="absolute">
    <xdr:from>
      <xdr:col>6</xdr:col>
      <xdr:colOff>192087</xdr:colOff>
      <xdr:row>2</xdr:row>
      <xdr:rowOff>157361</xdr:rowOff>
    </xdr:from>
    <xdr:to>
      <xdr:col>7</xdr:col>
      <xdr:colOff>912813</xdr:colOff>
      <xdr:row>2</xdr:row>
      <xdr:rowOff>405010</xdr:rowOff>
    </xdr:to>
    <xdr:sp macro="" textlink="">
      <xdr:nvSpPr>
        <xdr:cNvPr id="3" name="Rectangle: Rounded Corners 2">
          <a:hlinkClick xmlns:r="http://schemas.openxmlformats.org/officeDocument/2006/relationships" r:id="rId2"/>
          <a:extLst>
            <a:ext uri="{FF2B5EF4-FFF2-40B4-BE49-F238E27FC236}">
              <a16:creationId xmlns:a16="http://schemas.microsoft.com/office/drawing/2014/main" id="{30ED60DB-A104-43E8-A4AF-96F7A229352E}"/>
            </a:ext>
          </a:extLst>
        </xdr:cNvPr>
        <xdr:cNvSpPr/>
      </xdr:nvSpPr>
      <xdr:spPr>
        <a:xfrm>
          <a:off x="3446462" y="593924"/>
          <a:ext cx="2119710"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Departmental Analysis</a:t>
          </a:r>
          <a:endParaRPr lang="en-NG" sz="1100" i="1"/>
        </a:p>
      </xdr:txBody>
    </xdr:sp>
    <xdr:clientData/>
  </xdr:twoCellAnchor>
  <xdr:twoCellAnchor editAs="absolute">
    <xdr:from>
      <xdr:col>10</xdr:col>
      <xdr:colOff>731838</xdr:colOff>
      <xdr:row>2</xdr:row>
      <xdr:rowOff>157361</xdr:rowOff>
    </xdr:from>
    <xdr:to>
      <xdr:col>12</xdr:col>
      <xdr:colOff>724297</xdr:colOff>
      <xdr:row>2</xdr:row>
      <xdr:rowOff>405010</xdr:rowOff>
    </xdr:to>
    <xdr:sp macro="" textlink="">
      <xdr:nvSpPr>
        <xdr:cNvPr id="4" name="Rectangle: Rounded Corners 3">
          <a:hlinkClick xmlns:r="http://schemas.openxmlformats.org/officeDocument/2006/relationships" r:id="rId3"/>
          <a:extLst>
            <a:ext uri="{FF2B5EF4-FFF2-40B4-BE49-F238E27FC236}">
              <a16:creationId xmlns:a16="http://schemas.microsoft.com/office/drawing/2014/main" id="{10353745-DB0C-4FE1-8D2D-9BDBC8BE1E45}"/>
            </a:ext>
          </a:extLst>
        </xdr:cNvPr>
        <xdr:cNvSpPr/>
      </xdr:nvSpPr>
      <xdr:spPr>
        <a:xfrm>
          <a:off x="9969104" y="593924"/>
          <a:ext cx="2334021"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HMO Claims</a:t>
          </a:r>
          <a:endParaRPr lang="en-NG" sz="1100" i="1"/>
        </a:p>
      </xdr:txBody>
    </xdr:sp>
    <xdr:clientData/>
  </xdr:twoCellAnchor>
  <xdr:twoCellAnchor editAs="absolute">
    <xdr:from>
      <xdr:col>8</xdr:col>
      <xdr:colOff>262335</xdr:colOff>
      <xdr:row>2</xdr:row>
      <xdr:rowOff>157361</xdr:rowOff>
    </xdr:from>
    <xdr:to>
      <xdr:col>9</xdr:col>
      <xdr:colOff>2289968</xdr:colOff>
      <xdr:row>2</xdr:row>
      <xdr:rowOff>405010</xdr:rowOff>
    </xdr:to>
    <xdr:sp macro="" textlink="">
      <xdr:nvSpPr>
        <xdr:cNvPr id="6" name="Rectangle: Rounded Corners 5">
          <a:extLst>
            <a:ext uri="{FF2B5EF4-FFF2-40B4-BE49-F238E27FC236}">
              <a16:creationId xmlns:a16="http://schemas.microsoft.com/office/drawing/2014/main" id="{EDC4F0FE-9CA3-48DC-84D8-E418BD95548F}"/>
            </a:ext>
          </a:extLst>
        </xdr:cNvPr>
        <xdr:cNvSpPr/>
      </xdr:nvSpPr>
      <xdr:spPr>
        <a:xfrm>
          <a:off x="6503194" y="593924"/>
          <a:ext cx="2335212" cy="247649"/>
        </a:xfrm>
        <a:prstGeom prst="roundRect">
          <a:avLst/>
        </a:prstGeom>
        <a:solidFill>
          <a:srgbClr val="C00000"/>
        </a:solidFill>
        <a:ln>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a:solidFill>
                <a:schemeClr val="bg1"/>
              </a:solidFill>
              <a:latin typeface="+mn-lt"/>
              <a:ea typeface="+mn-ea"/>
              <a:cs typeface="+mn-cs"/>
            </a:rPr>
            <a:t>HMO Analysis</a:t>
          </a:r>
          <a:endParaRPr lang="en-NG" sz="1100">
            <a:solidFill>
              <a:schemeClr val="bg1"/>
            </a:solidFill>
            <a:latin typeface="+mn-lt"/>
            <a:ea typeface="+mn-ea"/>
            <a:cs typeface="+mn-cs"/>
          </a:endParaRPr>
        </a:p>
      </xdr:txBody>
    </xdr:sp>
    <xdr:clientData/>
  </xdr:twoCellAnchor>
  <xdr:twoCellAnchor editAs="absolute">
    <xdr:from>
      <xdr:col>0</xdr:col>
      <xdr:colOff>191891</xdr:colOff>
      <xdr:row>3</xdr:row>
      <xdr:rowOff>79373</xdr:rowOff>
    </xdr:from>
    <xdr:to>
      <xdr:col>4</xdr:col>
      <xdr:colOff>185144</xdr:colOff>
      <xdr:row>7</xdr:row>
      <xdr:rowOff>39686</xdr:rowOff>
    </xdr:to>
    <mc:AlternateContent xmlns:mc="http://schemas.openxmlformats.org/markup-compatibility/2006" xmlns:a14="http://schemas.microsoft.com/office/drawing/2010/main">
      <mc:Choice Requires="a14">
        <xdr:graphicFrame macro="">
          <xdr:nvGraphicFramePr>
            <xdr:cNvPr id="7" name="Year 4">
              <a:extLst>
                <a:ext uri="{FF2B5EF4-FFF2-40B4-BE49-F238E27FC236}">
                  <a16:creationId xmlns:a16="http://schemas.microsoft.com/office/drawing/2014/main" id="{78192EE3-73CE-4827-AC96-2B64C46BFFE0}"/>
                </a:ext>
              </a:extLst>
            </xdr:cNvPr>
            <xdr:cNvGraphicFramePr/>
          </xdr:nvGraphicFramePr>
          <xdr:xfrm>
            <a:off x="0" y="0"/>
            <a:ext cx="0" cy="0"/>
          </xdr:xfrm>
          <a:graphic>
            <a:graphicData uri="http://schemas.microsoft.com/office/drawing/2010/slicer">
              <sle:slicer xmlns:sle="http://schemas.microsoft.com/office/drawing/2010/slicer" name="Year 4"/>
            </a:graphicData>
          </a:graphic>
        </xdr:graphicFrame>
      </mc:Choice>
      <mc:Fallback xmlns="">
        <xdr:sp macro="" textlink="">
          <xdr:nvSpPr>
            <xdr:cNvPr id="0" name=""/>
            <xdr:cNvSpPr>
              <a:spLocks noTextEdit="1"/>
            </xdr:cNvSpPr>
          </xdr:nvSpPr>
          <xdr:spPr>
            <a:xfrm>
              <a:off x="191891" y="982264"/>
              <a:ext cx="1828800" cy="902891"/>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0</xdr:col>
      <xdr:colOff>188520</xdr:colOff>
      <xdr:row>7</xdr:row>
      <xdr:rowOff>79374</xdr:rowOff>
    </xdr:from>
    <xdr:to>
      <xdr:col>4</xdr:col>
      <xdr:colOff>178595</xdr:colOff>
      <xdr:row>12</xdr:row>
      <xdr:rowOff>109139</xdr:rowOff>
    </xdr:to>
    <mc:AlternateContent xmlns:mc="http://schemas.openxmlformats.org/markup-compatibility/2006" xmlns:a14="http://schemas.microsoft.com/office/drawing/2010/main">
      <mc:Choice Requires="a14">
        <xdr:graphicFrame macro="">
          <xdr:nvGraphicFramePr>
            <xdr:cNvPr id="8" name="HMO CATEGORY 4">
              <a:extLst>
                <a:ext uri="{FF2B5EF4-FFF2-40B4-BE49-F238E27FC236}">
                  <a16:creationId xmlns:a16="http://schemas.microsoft.com/office/drawing/2014/main" id="{6FDFA0A3-2DAB-4A47-A0E8-0B4CA39ABC61}"/>
                </a:ext>
              </a:extLst>
            </xdr:cNvPr>
            <xdr:cNvGraphicFramePr/>
          </xdr:nvGraphicFramePr>
          <xdr:xfrm>
            <a:off x="0" y="0"/>
            <a:ext cx="0" cy="0"/>
          </xdr:xfrm>
          <a:graphic>
            <a:graphicData uri="http://schemas.microsoft.com/office/drawing/2010/slicer">
              <sle:slicer xmlns:sle="http://schemas.microsoft.com/office/drawing/2010/slicer" name="HMO CATEGORY 4"/>
            </a:graphicData>
          </a:graphic>
        </xdr:graphicFrame>
      </mc:Choice>
      <mc:Fallback xmlns="">
        <xdr:sp macro="" textlink="">
          <xdr:nvSpPr>
            <xdr:cNvPr id="0" name=""/>
            <xdr:cNvSpPr>
              <a:spLocks noTextEdit="1"/>
            </xdr:cNvSpPr>
          </xdr:nvSpPr>
          <xdr:spPr>
            <a:xfrm>
              <a:off x="188520" y="1924843"/>
              <a:ext cx="1825622" cy="972343"/>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0</xdr:col>
      <xdr:colOff>188516</xdr:colOff>
      <xdr:row>12</xdr:row>
      <xdr:rowOff>148827</xdr:rowOff>
    </xdr:from>
    <xdr:to>
      <xdr:col>4</xdr:col>
      <xdr:colOff>178595</xdr:colOff>
      <xdr:row>20</xdr:row>
      <xdr:rowOff>89296</xdr:rowOff>
    </xdr:to>
    <mc:AlternateContent xmlns:mc="http://schemas.openxmlformats.org/markup-compatibility/2006" xmlns:a14="http://schemas.microsoft.com/office/drawing/2010/main">
      <mc:Choice Requires="a14">
        <xdr:graphicFrame macro="">
          <xdr:nvGraphicFramePr>
            <xdr:cNvPr id="10" name="Month 4">
              <a:extLst>
                <a:ext uri="{FF2B5EF4-FFF2-40B4-BE49-F238E27FC236}">
                  <a16:creationId xmlns:a16="http://schemas.microsoft.com/office/drawing/2014/main" id="{0CEC6F75-FDB1-4DC4-BDB0-0CB539DE4BB1}"/>
                </a:ext>
              </a:extLst>
            </xdr:cNvPr>
            <xdr:cNvGraphicFramePr/>
          </xdr:nvGraphicFramePr>
          <xdr:xfrm>
            <a:off x="0" y="0"/>
            <a:ext cx="0" cy="0"/>
          </xdr:xfrm>
          <a:graphic>
            <a:graphicData uri="http://schemas.microsoft.com/office/drawing/2010/slicer">
              <sle:slicer xmlns:sle="http://schemas.microsoft.com/office/drawing/2010/slicer" name="Month 4"/>
            </a:graphicData>
          </a:graphic>
        </xdr:graphicFrame>
      </mc:Choice>
      <mc:Fallback xmlns="">
        <xdr:sp macro="" textlink="">
          <xdr:nvSpPr>
            <xdr:cNvPr id="0" name=""/>
            <xdr:cNvSpPr>
              <a:spLocks noTextEdit="1"/>
            </xdr:cNvSpPr>
          </xdr:nvSpPr>
          <xdr:spPr>
            <a:xfrm>
              <a:off x="188516" y="2936874"/>
              <a:ext cx="1825626" cy="163711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absolute">
    <xdr:from>
      <xdr:col>1</xdr:col>
      <xdr:colOff>114300</xdr:colOff>
      <xdr:row>2</xdr:row>
      <xdr:rowOff>152400</xdr:rowOff>
    </xdr:from>
    <xdr:to>
      <xdr:col>1</xdr:col>
      <xdr:colOff>2270918</xdr:colOff>
      <xdr:row>2</xdr:row>
      <xdr:rowOff>400049</xdr:rowOff>
    </xdr:to>
    <xdr:sp macro="" textlink="">
      <xdr:nvSpPr>
        <xdr:cNvPr id="2" name="Rectangle: Rounded Corners 1">
          <a:hlinkClick xmlns:r="http://schemas.openxmlformats.org/officeDocument/2006/relationships" r:id="rId1"/>
          <a:extLst>
            <a:ext uri="{FF2B5EF4-FFF2-40B4-BE49-F238E27FC236}">
              <a16:creationId xmlns:a16="http://schemas.microsoft.com/office/drawing/2014/main" id="{0EE35B31-7909-4AAC-8974-02F33B3FC252}"/>
            </a:ext>
          </a:extLst>
        </xdr:cNvPr>
        <xdr:cNvSpPr/>
      </xdr:nvSpPr>
      <xdr:spPr>
        <a:xfrm>
          <a:off x="238125" y="590550"/>
          <a:ext cx="2171700"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i="0">
              <a:solidFill>
                <a:schemeClr val="bg1"/>
              </a:solidFill>
              <a:latin typeface="+mn-lt"/>
              <a:ea typeface="+mn-ea"/>
              <a:cs typeface="+mn-cs"/>
            </a:rPr>
            <a:t>Dashboard - (Summary)</a:t>
          </a:r>
          <a:endParaRPr lang="en-NG" sz="1100" i="0">
            <a:solidFill>
              <a:schemeClr val="bg1"/>
            </a:solidFill>
            <a:latin typeface="+mn-lt"/>
            <a:ea typeface="+mn-ea"/>
            <a:cs typeface="+mn-cs"/>
          </a:endParaRPr>
        </a:p>
      </xdr:txBody>
    </xdr:sp>
    <xdr:clientData/>
  </xdr:twoCellAnchor>
  <xdr:twoCellAnchor editAs="absolute">
    <xdr:from>
      <xdr:col>1</xdr:col>
      <xdr:colOff>3178570</xdr:colOff>
      <xdr:row>2</xdr:row>
      <xdr:rowOff>177205</xdr:rowOff>
    </xdr:from>
    <xdr:to>
      <xdr:col>3</xdr:col>
      <xdr:colOff>476249</xdr:colOff>
      <xdr:row>2</xdr:row>
      <xdr:rowOff>424854</xdr:rowOff>
    </xdr:to>
    <xdr:sp macro="" textlink="">
      <xdr:nvSpPr>
        <xdr:cNvPr id="3" name="Rectangle: Rounded Corners 2">
          <a:hlinkClick xmlns:r="http://schemas.openxmlformats.org/officeDocument/2006/relationships" r:id="rId2"/>
          <a:extLst>
            <a:ext uri="{FF2B5EF4-FFF2-40B4-BE49-F238E27FC236}">
              <a16:creationId xmlns:a16="http://schemas.microsoft.com/office/drawing/2014/main" id="{050DE981-DD89-443D-B3C4-D9E61B8E6766}"/>
            </a:ext>
          </a:extLst>
        </xdr:cNvPr>
        <xdr:cNvSpPr/>
      </xdr:nvSpPr>
      <xdr:spPr>
        <a:xfrm>
          <a:off x="3297633" y="613768"/>
          <a:ext cx="2218929"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Departmental Analysis</a:t>
          </a:r>
          <a:endParaRPr lang="en-NG" sz="1100" i="1"/>
        </a:p>
      </xdr:txBody>
    </xdr:sp>
    <xdr:clientData/>
  </xdr:twoCellAnchor>
  <xdr:twoCellAnchor editAs="absolute">
    <xdr:from>
      <xdr:col>9</xdr:col>
      <xdr:colOff>850899</xdr:colOff>
      <xdr:row>2</xdr:row>
      <xdr:rowOff>177205</xdr:rowOff>
    </xdr:from>
    <xdr:to>
      <xdr:col>11</xdr:col>
      <xdr:colOff>515938</xdr:colOff>
      <xdr:row>2</xdr:row>
      <xdr:rowOff>424854</xdr:rowOff>
    </xdr:to>
    <xdr:sp macro="" textlink="">
      <xdr:nvSpPr>
        <xdr:cNvPr id="4" name="Rectangle: Rounded Corners 3">
          <a:extLst>
            <a:ext uri="{FF2B5EF4-FFF2-40B4-BE49-F238E27FC236}">
              <a16:creationId xmlns:a16="http://schemas.microsoft.com/office/drawing/2014/main" id="{6FC2074E-1AB3-486B-8124-C1CE6A83FCDA}"/>
            </a:ext>
          </a:extLst>
        </xdr:cNvPr>
        <xdr:cNvSpPr/>
      </xdr:nvSpPr>
      <xdr:spPr>
        <a:xfrm>
          <a:off x="9919493" y="613768"/>
          <a:ext cx="2492773" cy="247649"/>
        </a:xfrm>
        <a:prstGeom prst="roundRect">
          <a:avLst/>
        </a:prstGeom>
        <a:solidFill>
          <a:srgbClr val="C00000"/>
        </a:solidFill>
        <a:ln>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a:solidFill>
                <a:schemeClr val="bg1"/>
              </a:solidFill>
              <a:latin typeface="+mn-lt"/>
              <a:ea typeface="+mn-ea"/>
              <a:cs typeface="+mn-cs"/>
            </a:rPr>
            <a:t>HMO Claims</a:t>
          </a:r>
          <a:endParaRPr lang="en-NG" sz="1100">
            <a:solidFill>
              <a:schemeClr val="bg1"/>
            </a:solidFill>
            <a:latin typeface="+mn-lt"/>
            <a:ea typeface="+mn-ea"/>
            <a:cs typeface="+mn-cs"/>
          </a:endParaRPr>
        </a:p>
      </xdr:txBody>
    </xdr:sp>
    <xdr:clientData/>
  </xdr:twoCellAnchor>
  <xdr:twoCellAnchor editAs="absolute">
    <xdr:from>
      <xdr:col>4</xdr:col>
      <xdr:colOff>401242</xdr:colOff>
      <xdr:row>2</xdr:row>
      <xdr:rowOff>177205</xdr:rowOff>
    </xdr:from>
    <xdr:to>
      <xdr:col>8</xdr:col>
      <xdr:colOff>186532</xdr:colOff>
      <xdr:row>2</xdr:row>
      <xdr:rowOff>424854</xdr:rowOff>
    </xdr:to>
    <xdr:sp macro="" textlink="">
      <xdr:nvSpPr>
        <xdr:cNvPr id="6" name="Rectangle: Rounded Corners 5">
          <a:hlinkClick xmlns:r="http://schemas.openxmlformats.org/officeDocument/2006/relationships" r:id="rId3"/>
          <a:extLst>
            <a:ext uri="{FF2B5EF4-FFF2-40B4-BE49-F238E27FC236}">
              <a16:creationId xmlns:a16="http://schemas.microsoft.com/office/drawing/2014/main" id="{F751DCE3-2B87-4B02-8C8D-75D645091E3E}"/>
            </a:ext>
          </a:extLst>
        </xdr:cNvPr>
        <xdr:cNvSpPr/>
      </xdr:nvSpPr>
      <xdr:spPr>
        <a:xfrm>
          <a:off x="6562726" y="613768"/>
          <a:ext cx="2335212"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i="0">
              <a:solidFill>
                <a:schemeClr val="bg1"/>
              </a:solidFill>
            </a:rPr>
            <a:t>HMO Analysis   </a:t>
          </a:r>
          <a:endParaRPr lang="en-NG" sz="1100" i="1"/>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20</xdr:col>
      <xdr:colOff>247649</xdr:colOff>
      <xdr:row>30</xdr:row>
      <xdr:rowOff>85724</xdr:rowOff>
    </xdr:from>
    <xdr:to>
      <xdr:col>24</xdr:col>
      <xdr:colOff>352424</xdr:colOff>
      <xdr:row>40</xdr:row>
      <xdr:rowOff>42861</xdr:rowOff>
    </xdr:to>
    <xdr:graphicFrame macro="">
      <xdr:nvGraphicFramePr>
        <xdr:cNvPr id="8" name="Chart 7">
          <a:extLst>
            <a:ext uri="{FF2B5EF4-FFF2-40B4-BE49-F238E27FC236}">
              <a16:creationId xmlns:a16="http://schemas.microsoft.com/office/drawing/2014/main" id="{743FFD65-35F1-4513-92D5-A96AFD36A6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29</xdr:col>
      <xdr:colOff>504826</xdr:colOff>
      <xdr:row>5</xdr:row>
      <xdr:rowOff>166687</xdr:rowOff>
    </xdr:from>
    <xdr:to>
      <xdr:col>32</xdr:col>
      <xdr:colOff>342900</xdr:colOff>
      <xdr:row>19</xdr:row>
      <xdr:rowOff>233362</xdr:rowOff>
    </xdr:to>
    <xdr:graphicFrame macro="">
      <xdr:nvGraphicFramePr>
        <xdr:cNvPr id="4" name="Chart 3">
          <a:extLst>
            <a:ext uri="{FF2B5EF4-FFF2-40B4-BE49-F238E27FC236}">
              <a16:creationId xmlns:a16="http://schemas.microsoft.com/office/drawing/2014/main" id="{8612E2B6-4EEE-4E83-ABB1-0279504524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IsraelJosiah" refreshedDate="45126.548595486114" createdVersion="3" refreshedVersion="8" minRefreshableVersion="3" recordCount="0" tupleCache="1" supportSubquery="1" supportAdvancedDrill="1" xr:uid="{427CFCC0-7F77-4775-8412-9F01F67C3E3E}">
  <cacheSource type="external" connectionId="6"/>
  <cacheFields count="1">
    <cacheField name="[Measures].[MeasuresLevel]" caption="MeasuresLevel" numFmtId="0" hierarchy="30">
      <sharedItems count="1">
        <s v="[Measures].[Dashboardlabel]" c="Dashboardlabel"/>
      </sharedItems>
    </cacheField>
  </cacheFields>
  <cacheHierarchies count="61">
    <cacheHierarchy uniqueName="[DCalendar].[Date]" caption="Date" attribute="1" time="1" keyAttribute="1" defaultMemberUniqueName="[DCalendar].[Date].[All]" allUniqueName="[DCalendar].[Date].[All]" dimensionUniqueName="[DCalendar]" displayFolder="" count="2"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2" memberValueDatatype="20" unbalanced="0"/>
    <cacheHierarchy uniqueName="[DCalendar].[Month Number]" caption="Month Number" attribute="1" time="1" defaultMemberUniqueName="[DCalendar].[Month Number].[All]" allUniqueName="[DCalendar].[Month Number].[All]" dimensionUniqueName="[DCalendar]" displayFolder="" count="2" memberValueDatatype="20" unbalanced="0"/>
    <cacheHierarchy uniqueName="[DCalendar].[Month]" caption="Month" attribute="1" time="1" defaultMemberUniqueName="[DCalendar].[Month].[All]" allUniqueName="[DCalendar].[Month].[All]" dimensionUniqueName="[DCalendar]" displayFolder="" count="2" memberValueDatatype="130" unbalanced="0"/>
    <cacheHierarchy uniqueName="[DCalendar].[MMM-YYYY]" caption="MMM-YYYY" attribute="1" time="1" defaultMemberUniqueName="[DCalendar].[MMM-YYYY].[All]" allUniqueName="[DCalendar].[MMM-YYYY].[All]" dimensionUniqueName="[DCalendar]" displayFolder="" count="2" memberValueDatatype="130" unbalanced="0"/>
    <cacheHierarchy uniqueName="[DCalendar].[Day Of Week Number]" caption="Day Of Week Number" attribute="1" time="1" defaultMemberUniqueName="[DCalendar].[Day Of Week Number].[All]" allUniqueName="[DCalendar].[Day Of Week Number].[All]" dimensionUniqueName="[DCalendar]" displayFolder="" count="2" memberValueDatatype="20" unbalanced="0"/>
    <cacheHierarchy uniqueName="[DCalendar].[Day Of Week]" caption="Day Of Week" attribute="1" time="1" defaultMemberUniqueName="[DCalendar].[Day Of Week].[All]" allUniqueName="[DCalendar].[Day Of Week].[All]" dimensionUniqueName="[DCalendar]" displayFolder="" count="2" memberValueDatatype="130" unbalanced="0"/>
    <cacheHierarchy uniqueName="[DHmo-ID].[HMO CODE]" caption="HMO CODE" attribute="1" defaultMemberUniqueName="[DHmo-ID].[HMO CODE].[All]" allUniqueName="[DHmo-ID].[HMO CODE].[All]" dimensionUniqueName="[DHmo-ID]" displayFolder="" count="2" memberValueDatatype="130" unbalanced="0"/>
    <cacheHierarchy uniqueName="[DHmo-ID].[HMO NAME]" caption="HMO NAME" attribute="1" defaultMemberUniqueName="[DHmo-ID].[HMO NAME].[All]" allUniqueName="[DHmo-ID].[HMO NAME].[All]" dimensionUniqueName="[DHmo-ID]" displayFolder="" count="2" memberValueDatatype="130" unbalanced="0"/>
    <cacheHierarchy uniqueName="[DHmo-ID].[HMO CATEGORY]" caption="HMO CATEGORY" attribute="1" defaultMemberUniqueName="[DHmo-ID].[HMO CATEGORY].[All]" allUniqueName="[DHmo-ID].[HMO CATEGORY].[All]" dimensionUniqueName="[DHmo-ID]" displayFolder="" count="2" memberValueDatatype="130" unbalanced="0"/>
    <cacheHierarchy uniqueName="[Ditems].[PRODUCT ID]" caption="PRODUCT ID" attribute="1" defaultMemberUniqueName="[Ditems].[PRODUCT ID].[All]" allUniqueName="[Ditems].[PRODUCT ID].[All]" dimensionUniqueName="[Ditems]" displayFolder="" count="2" memberValueDatatype="130" unbalanced="0"/>
    <cacheHierarchy uniqueName="[Ditems].[PRODUCT NAME]" caption="PRODUCT NAME" attribute="1" defaultMemberUniqueName="[Ditems].[PRODUCT NAME].[All]" allUniqueName="[Ditems].[PRODUCT NAME].[All]" dimensionUniqueName="[Ditems]" displayFolder="" count="2" memberValueDatatype="130" unbalanced="0"/>
    <cacheHierarchy uniqueName="[Ditems].[CATEGORY]" caption="CATEGORY" attribute="1" defaultMemberUniqueName="[Ditems].[CATEGORY].[All]" allUniqueName="[Ditems].[CATEGORY].[All]" dimensionUniqueName="[Ditems]" displayFolder="" count="2" memberValueDatatype="130" unbalanced="0"/>
    <cacheHierarchy uniqueName="[Ditems].[SALE_PRICE]" caption="SALE_PRICE" attribute="1" defaultMemberUniqueName="[Ditems].[SALE_PRICE].[All]" allUniqueName="[Ditems].[SALE_PRICE].[All]" dimensionUniqueName="[Ditems]" displayFolder="" count="2" memberValueDatatype="20" unbalanced="0"/>
    <cacheHierarchy uniqueName="[FTransactions].[Date]" caption="Date" attribute="1" time="1" defaultMemberUniqueName="[FTransactions].[Date].[All]" allUniqueName="[FTransactions].[Date].[All]" dimensionUniqueName="[FTransactions]" displayFolder="" count="2" memberValueDatatype="7" unbalanced="0"/>
    <cacheHierarchy uniqueName="[FTransactions].[Patient Name]" caption="Patient Name" attribute="1" defaultMemberUniqueName="[FTransactions].[Patient Name].[All]" allUniqueName="[FTransactions].[Patient Name].[All]" dimensionUniqueName="[FTransactions]" displayFolder="" count="2" memberValueDatatype="130" unbalanced="0"/>
    <cacheHierarchy uniqueName="[FTransactions].[HMO CODE]" caption="HMO CODE" attribute="1" defaultMemberUniqueName="[FTransactions].[HMO CODE].[All]" allUniqueName="[FTransactions].[HMO CODE].[All]" dimensionUniqueName="[FTransactions]" displayFolder="" count="2"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2"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cacheHierarchy uniqueName="[FTransactions].[10% Co-payement]" caption="10% Co-payement" attribute="1" defaultMemberUniqueName="[FTransactions].[10% Co-payement].[All]" allUniqueName="[FTransactions].[10% Co-payement].[All]" dimensionUniqueName="[FTransactions]" displayFolder="" count="2"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2" memberValueDatatype="5" unbalanced="0"/>
    <cacheHierarchy uniqueName="[FTransactions].[Covered by Cap]" caption="Covered by Cap" attribute="1" defaultMemberUniqueName="[FTransactions].[Covered by Cap].[All]" allUniqueName="[FTransactions].[Covered by Cap].[All]" dimensionUniqueName="[FTransactions]" displayFolder="" count="2"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2" memberValueDatatype="5" unbalanced="0"/>
    <cacheHierarchy uniqueName="[FTransactions].[PRODUCT ID]" caption="PRODUCT ID" attribute="1" defaultMemberUniqueName="[FTransactions].[PRODUCT ID].[All]" allUniqueName="[FTransactions].[PRODUCT ID].[All]" dimensionUniqueName="[FTransactions]" displayFolder="" count="2" memberValueDatatype="130" unbalanced="0"/>
    <cacheHierarchy uniqueName="[FTransactions].[CATEGORY]" caption="CATEGORY" attribute="1" defaultMemberUniqueName="[FTransactions].[CATEGORY].[All]" allUniqueName="[FTransactions].[CATEGORY].[All]" dimensionUniqueName="[FTransactions]" displayFolder="" count="2" memberValueDatatype="130" unbalanced="0"/>
    <cacheHierarchy uniqueName="[Hmo Category].[SN]" caption="SN" attribute="1" defaultMemberUniqueName="[Hmo Category].[SN].[All]" allUniqueName="[Hmo Category].[SN].[All]" dimensionUniqueName="[Hmo Category]" displayFolder="" count="2" memberValueDatatype="20" unbalanced="0"/>
    <cacheHierarchy uniqueName="[Hmo Category].[HMO Category]" caption="HMO Category" attribute="1" defaultMemberUniqueName="[Hmo Category].[HMO Category].[All]" allUniqueName="[Hmo Category].[HMO Category].[All]" dimensionUniqueName="[Hmo Category]"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tupleCache>
    <entries count="1">
      <s v="Almadina Clinic N.H.I.S Analysis: 2019 to 2020" in="0">
        <tpls c="1">
          <tpl fld="0" item="0"/>
        </tpls>
      </s>
    </entries>
    <queryCache count="1">
      <query mdx="[Measures].[Dashboardlabel]">
        <tpls c="1">
          <tpl fld="0" item="0"/>
        </tpls>
      </query>
    </queryCache>
    <serverFormats count="1">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24768518" createdVersion="6" refreshedVersion="8" minRefreshableVersion="3" recordCount="0" supportSubquery="1" supportAdvancedDrill="1" xr:uid="{E66EF69E-40C1-44D8-B84C-EAAB7DAB89D2}">
  <cacheSource type="external" connectionId="6"/>
  <cacheFields count="2">
    <cacheField name="[Measures].[Avr. Cost of Serv.]" caption="Avr. Cost of Serv." numFmtId="0" hierarchy="52" level="32767"/>
    <cacheField name="[FTransactions].[HMO CATEGORY].[HMO CATEGORY]" caption="HMO CATEGORY" numFmtId="0" hierarchy="19"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0"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0"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fieldsUsage count="2">
        <fieldUsage x="-1"/>
        <fieldUsage x="1"/>
      </fieldsUsage>
    </cacheHierarchy>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oneField="1">
      <fieldsUsage count="1">
        <fieldUsage x="0"/>
      </fieldsUsage>
    </cacheHierarchy>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6446759" createdVersion="6" refreshedVersion="8" minRefreshableVersion="3" recordCount="0" supportSubquery="1" supportAdvancedDrill="1" xr:uid="{DE29D529-C12C-45EB-AF46-A1597B57B815}">
  <cacheSource type="external" connectionId="6"/>
  <cacheFields count="2">
    <cacheField name="[Measures].[Total Cost of Serv.]" caption="Total Cost of Serv." numFmtId="0" hierarchy="34" level="32767"/>
    <cacheField name="[DCalendar].[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Calendar].[Month].&amp;[January]"/>
            <x15:cachedUniqueName index="1" name="[DCalendar].[Month].&amp;[February]"/>
            <x15:cachedUniqueName index="2" name="[DCalendar].[Month].&amp;[March]"/>
            <x15:cachedUniqueName index="3" name="[DCalendar].[Month].&amp;[April]"/>
            <x15:cachedUniqueName index="4" name="[DCalendar].[Month].&amp;[May]"/>
            <x15:cachedUniqueName index="5" name="[DCalendar].[Month].&amp;[June]"/>
            <x15:cachedUniqueName index="6" name="[DCalendar].[Month].&amp;[July]"/>
            <x15:cachedUniqueName index="7" name="[DCalendar].[Month].&amp;[August]"/>
            <x15:cachedUniqueName index="8" name="[DCalendar].[Month].&amp;[September]"/>
            <x15:cachedUniqueName index="9" name="[DCalendar].[Month].&amp;[October]"/>
            <x15:cachedUniqueName index="10" name="[DCalendar].[Month].&amp;[November]"/>
            <x15:cachedUniqueName index="11" name="[DCalendar].[Month].&amp;[December]"/>
          </x15:cachedUniqueNames>
        </ext>
      </extLst>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1"/>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oneField="1">
      <fieldsUsage count="1">
        <fieldUsage x="0"/>
      </fieldsUsage>
    </cacheHierarchy>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65162037" createdVersion="5" refreshedVersion="8" minRefreshableVersion="3" recordCount="0" supportSubquery="1" supportAdvancedDrill="1" xr:uid="{BE09DC33-E2C7-4D7A-AE51-7436D9387D23}">
  <cacheSource type="external" connectionId="6"/>
  <cacheFields count="4">
    <cacheField name="[FTransactions].[HMO NAME].[HMO NAME]" caption="HMO NAME" numFmtId="0" hierarchy="18" level="1">
      <sharedItems count="67">
        <s v="ANCHOR HMO INTERNATIONAL COMPANY LTD"/>
        <s v="AREWA HEALTH MAINTENANCE SERVICES"/>
        <s v="AVON HEALTHCARE LIMITED"/>
        <s v="BUPA INTERNATIONAL"/>
        <s v="CLEARLINE INTERNATIONAL LIMITED"/>
        <s v="COMPLETE MEDICARE LTD"/>
        <s v="CUSTOMS SERVICES NHIS MONITORED"/>
        <s v="DEFENCE HEALTH MAINTENANCE LTD"/>
        <s v="DIAMOND SHIELD HEALTH SERVICES LTD."/>
        <s v="EXPATCARE HEALTH INTERNATIONAL LTD"/>
        <s v="FCMB"/>
        <s v="GMD HEALTHCARE LIMITED"/>
        <s v="GNI HOM"/>
        <s v="GREENFIELD H.C MANAGEMENT LTD"/>
        <s v="HALLMARK HMO"/>
        <s v="HEALTH PARTNERS LIMITED"/>
        <s v="HEALTHCARE INTERNATIONAL LIMITED"/>
        <s v="HEALTHCARE SECURITY LTD"/>
        <s v="HEALTHSTONE HMO"/>
        <s v="HYGEIA HMO LIMITED"/>
        <s v="INTEGRATED HEALTHCARE LTD"/>
        <s v="INT'L HEALTH MANAGEMENT SERVICES LTD"/>
        <s v="IVES MEDICARE"/>
        <s v="KACHMA"/>
        <s v="LIBERTY BLUE"/>
        <s v="LIFE WORTH HMO"/>
        <s v="MAAYOIT HEALTHCARE LIMITED"/>
        <s v="MANAGED CARE (THT)"/>
        <s v="MANSARD HMO"/>
        <s v="MARINA MEDICAL SERV. HMO LTD"/>
        <s v="MARKFEMA NIGERIA LTD."/>
        <s v="MEDI PLAN HEALTH CARE LIMITED"/>
        <s v="MEDICAL PARTNERS"/>
        <s v="METRO HEALTH"/>
        <s v="MULTI SHIELD NIGERIA LIMITED"/>
        <s v="NNPC HMO"/>
        <s v="NONSUCH MEDICARE LTD"/>
        <s v="NOVO HEALTHCARE HMO"/>
        <s v="OCEANIC HEALTH MANAGEMENT LIMITED"/>
        <s v="POLICE HMO"/>
        <s v="PRECIOUS HEALTHCARE LIMITED"/>
        <s v="PREMIER MEDICAID"/>
        <s v="PREMIUM HEALTH LTD"/>
        <s v="PREPAID MEDICARE"/>
        <s v="PREPAID MEDICARE SERVICES LTD"/>
        <s v="PRINCETON HEALTH GROUP"/>
        <s v="PROHEALTH HMO LIMITED"/>
        <s v="RAUTHAGE HMO"/>
        <s v="REDCARE HEALTH SERVICES LIMITED"/>
        <s v="REGENIX HEALTH CARE SERVICE LIMITED"/>
        <s v="RELIANCE HMO"/>
        <s v="RODING HEALTHCARE HMO"/>
        <s v="RONSBERGER NIGERIA LIMITED"/>
        <s v="SALUS TRUST HMO"/>
        <s v="SONGHAI HEALTH TRUST LTD"/>
        <s v="SUNU LTD"/>
        <s v="SWIFT HMO"/>
        <s v="TOTAL HEALTH TRUST LIMITED"/>
        <s v="ULTIMATE HEALTH MANAGEMENT SERVICES"/>
        <s v="ULTIMATE HEALTH MANAGEMENT SERVICES LTD"/>
        <s v="UNITED COMPREHENSIVE HEALTH MANAGERS LTD"/>
        <s v="UNITED HEALTHCARE INTERNATIONAL LTD"/>
        <s v="VENUS MEDICARE LTD"/>
        <s v="WELLNESSHEALTH MGT SERVICES LTD"/>
        <s v="WETLANDS HEALTH SERVICES LTD"/>
        <s v="WISEHEALTH SERVICES LIMITED"/>
        <s v="ZUMA HEALTH TRUST"/>
      </sharedItems>
      <extLst>
        <ext xmlns:x15="http://schemas.microsoft.com/office/spreadsheetml/2010/11/main" uri="{4F2E5C28-24EA-4eb8-9CBF-B6C8F9C3D259}">
          <x15:cachedUniqueNames>
            <x15:cachedUniqueName index="0" name="[FTransactions].[HMO NAME].&amp;[ANCHOR HMO INTERNATIONAL COMPANY LTD]"/>
            <x15:cachedUniqueName index="1" name="[FTransactions].[HMO NAME].&amp;[AREWA HEALTH MAINTENANCE SERVICES]"/>
            <x15:cachedUniqueName index="2" name="[FTransactions].[HMO NAME].&amp;[AVON HEALTHCARE LIMITED]"/>
            <x15:cachedUniqueName index="3" name="[FTransactions].[HMO NAME].&amp;[BUPA INTERNATIONAL]"/>
            <x15:cachedUniqueName index="4" name="[FTransactions].[HMO NAME].&amp;[CLEARLINE INTERNATIONAL LIMITED]"/>
            <x15:cachedUniqueName index="5" name="[FTransactions].[HMO NAME].&amp;[COMPLETE MEDICARE LTD]"/>
            <x15:cachedUniqueName index="6" name="[FTransactions].[HMO NAME].&amp;[CUSTOMS SERVICES NHIS MONITORED]"/>
            <x15:cachedUniqueName index="7" name="[FTransactions].[HMO NAME].&amp;[DEFENCE HEALTH MAINTENANCE LTD]"/>
            <x15:cachedUniqueName index="8" name="[FTransactions].[HMO NAME].&amp;[DIAMOND SHIELD HEALTH SERVICES LTD.]"/>
            <x15:cachedUniqueName index="9" name="[FTransactions].[HMO NAME].&amp;[EXPATCARE HEALTH INTERNATIONAL LTD]"/>
            <x15:cachedUniqueName index="10" name="[FTransactions].[HMO NAME].&amp;[FCMB]"/>
            <x15:cachedUniqueName index="11" name="[FTransactions].[HMO NAME].&amp;[GMD HEALTHCARE LIMITED]"/>
            <x15:cachedUniqueName index="12" name="[FTransactions].[HMO NAME].&amp;[GNI HOM]"/>
            <x15:cachedUniqueName index="13" name="[FTransactions].[HMO NAME].&amp;[GREENFIELD H.C MANAGEMENT LTD]"/>
            <x15:cachedUniqueName index="14" name="[FTransactions].[HMO NAME].&amp;[HALLMARK HMO]"/>
            <x15:cachedUniqueName index="15" name="[FTransactions].[HMO NAME].&amp;[HEALTH PARTNERS LIMITED]"/>
            <x15:cachedUniqueName index="16" name="[FTransactions].[HMO NAME].&amp;[HEALTHCARE INTERNATIONAL LIMITED]"/>
            <x15:cachedUniqueName index="17" name="[FTransactions].[HMO NAME].&amp;[HEALTHCARE SECURITY LTD]"/>
            <x15:cachedUniqueName index="18" name="[FTransactions].[HMO NAME].&amp;[HEALTHSTONE HMO]"/>
            <x15:cachedUniqueName index="19" name="[FTransactions].[HMO NAME].&amp;[HYGEIA HMO LIMITED]"/>
            <x15:cachedUniqueName index="20" name="[FTransactions].[HMO NAME].&amp;[INTEGRATED HEALTHCARE LTD]"/>
            <x15:cachedUniqueName index="21" name="[FTransactions].[HMO NAME].&amp;[INT'L HEALTH MANAGEMENT SERVICES LTD]"/>
            <x15:cachedUniqueName index="22" name="[FTransactions].[HMO NAME].&amp;[IVES MEDICARE]"/>
            <x15:cachedUniqueName index="23" name="[FTransactions].[HMO NAME].&amp;[KACHMA]"/>
            <x15:cachedUniqueName index="24" name="[FTransactions].[HMO NAME].&amp;[LIBERTY BLUE]"/>
            <x15:cachedUniqueName index="25" name="[FTransactions].[HMO NAME].&amp;[LIFE WORTH HMO]"/>
            <x15:cachedUniqueName index="26" name="[FTransactions].[HMO NAME].&amp;[MAAYOIT HEALTHCARE LIMITED]"/>
            <x15:cachedUniqueName index="27" name="[FTransactions].[HMO NAME].&amp;[MANAGED CARE (THT)]"/>
            <x15:cachedUniqueName index="28" name="[FTransactions].[HMO NAME].&amp;[MANSARD HMO]"/>
            <x15:cachedUniqueName index="29" name="[FTransactions].[HMO NAME].&amp;[MARINA MEDICAL SERV. HMO LTD]"/>
            <x15:cachedUniqueName index="30" name="[FTransactions].[HMO NAME].&amp;[MARKFEMA NIGERIA LTD.]"/>
            <x15:cachedUniqueName index="31" name="[FTransactions].[HMO NAME].&amp;[MEDI PLAN HEALTH CARE LIMITED]"/>
            <x15:cachedUniqueName index="32" name="[FTransactions].[HMO NAME].&amp;[MEDICAL PARTNERS]"/>
            <x15:cachedUniqueName index="33" name="[FTransactions].[HMO NAME].&amp;[METRO HEALTH]"/>
            <x15:cachedUniqueName index="34" name="[FTransactions].[HMO NAME].&amp;[MULTI SHIELD NIGERIA LIMITED]"/>
            <x15:cachedUniqueName index="35" name="[FTransactions].[HMO NAME].&amp;[NNPC HMO]"/>
            <x15:cachedUniqueName index="36" name="[FTransactions].[HMO NAME].&amp;[NONSUCH MEDICARE LTD]"/>
            <x15:cachedUniqueName index="37" name="[FTransactions].[HMO NAME].&amp;[NOVO HEALTHCARE HMO]"/>
            <x15:cachedUniqueName index="38" name="[FTransactions].[HMO NAME].&amp;[OCEANIC HEALTH MANAGEMENT LIMITED]"/>
            <x15:cachedUniqueName index="39" name="[FTransactions].[HMO NAME].&amp;[POLICE HMO]"/>
            <x15:cachedUniqueName index="40" name="[FTransactions].[HMO NAME].&amp;[PRECIOUS HEALTHCARE LIMITED]"/>
            <x15:cachedUniqueName index="41" name="[FTransactions].[HMO NAME].&amp;[PREMIER MEDICAID]"/>
            <x15:cachedUniqueName index="42" name="[FTransactions].[HMO NAME].&amp;[PREMIUM HEALTH LTD]"/>
            <x15:cachedUniqueName index="43" name="[FTransactions].[HMO NAME].&amp;[PREPAID MEDICARE]"/>
            <x15:cachedUniqueName index="44" name="[FTransactions].[HMO NAME].&amp;[PREPAID MEDICARE SERVICES LTD]"/>
            <x15:cachedUniqueName index="45" name="[FTransactions].[HMO NAME].&amp;[PRINCETON HEALTH GROUP]"/>
            <x15:cachedUniqueName index="46" name="[FTransactions].[HMO NAME].&amp;[PROHEALTH HMO LIMITED]"/>
            <x15:cachedUniqueName index="47" name="[FTransactions].[HMO NAME].&amp;[RAUTHAGE HMO]"/>
            <x15:cachedUniqueName index="48" name="[FTransactions].[HMO NAME].&amp;[REDCARE HEALTH SERVICES LIMITED]"/>
            <x15:cachedUniqueName index="49" name="[FTransactions].[HMO NAME].&amp;[REGENIX HEALTH CARE SERVICE LIMITED]"/>
            <x15:cachedUniqueName index="50" name="[FTransactions].[HMO NAME].&amp;[RELIANCE HMO]"/>
            <x15:cachedUniqueName index="51" name="[FTransactions].[HMO NAME].&amp;[RODING HEALTHCARE HMO]"/>
            <x15:cachedUniqueName index="52" name="[FTransactions].[HMO NAME].&amp;[RONSBERGER NIGERIA LIMITED]"/>
            <x15:cachedUniqueName index="53" name="[FTransactions].[HMO NAME].&amp;[SALUS TRUST HMO]"/>
            <x15:cachedUniqueName index="54" name="[FTransactions].[HMO NAME].&amp;[SONGHAI HEALTH TRUST LTD]"/>
            <x15:cachedUniqueName index="55" name="[FTransactions].[HMO NAME].&amp;[SUNU LTD]"/>
            <x15:cachedUniqueName index="56" name="[FTransactions].[HMO NAME].&amp;[SWIFT HMO]"/>
            <x15:cachedUniqueName index="57" name="[FTransactions].[HMO NAME].&amp;[TOTAL HEALTH TRUST LIMITED]"/>
            <x15:cachedUniqueName index="58" name="[FTransactions].[HMO NAME].&amp;[ULTIMATE HEALTH MANAGEMENT SERVICES]"/>
            <x15:cachedUniqueName index="59" name="[FTransactions].[HMO NAME].&amp;[ULTIMATE HEALTH MANAGEMENT SERVICES LTD]"/>
            <x15:cachedUniqueName index="60" name="[FTransactions].[HMO NAME].&amp;[UNITED COMPREHENSIVE HEALTH MANAGERS LTD]"/>
            <x15:cachedUniqueName index="61" name="[FTransactions].[HMO NAME].&amp;[UNITED HEALTHCARE INTERNATIONAL LTD]"/>
            <x15:cachedUniqueName index="62" name="[FTransactions].[HMO NAME].&amp;[VENUS MEDICARE LTD]"/>
            <x15:cachedUniqueName index="63" name="[FTransactions].[HMO NAME].&amp;[WELLNESSHEALTH MGT SERVICES LTD]"/>
            <x15:cachedUniqueName index="64" name="[FTransactions].[HMO NAME].&amp;[WETLANDS HEALTH SERVICES LTD]"/>
            <x15:cachedUniqueName index="65" name="[FTransactions].[HMO NAME].&amp;[WISEHEALTH SERVICES LIMITED]"/>
            <x15:cachedUniqueName index="66" name="[FTransactions].[HMO NAME].&amp;[ZUMA HEALTH TRUST]"/>
          </x15:cachedUniqueNames>
        </ext>
      </extLst>
    </cacheField>
    <cacheField name="[Measures].[Total CAP]" caption="Total CAP" numFmtId="0" hierarchy="30" level="32767"/>
    <cacheField name="[Measures].[Total FFS]" caption="Total FFS" numFmtId="0" hierarchy="32" level="32767"/>
    <cacheField name="[DCalendar].[Month].[Month]" caption="Month" numFmtId="0" hierarchy="4"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3"/>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0"/>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oneField="1">
      <fieldsUsage count="1">
        <fieldUsage x="1"/>
      </fieldsUsage>
    </cacheHierarchy>
    <cacheHierarchy uniqueName="[Measures].[Ave.Cost CAP]" caption="Ave.Cost CAP" measure="1" displayFolder="" measureGroup="FTransactions" count="0"/>
    <cacheHierarchy uniqueName="[Measures].[Total FFS]" caption="Total FFS" measure="1" displayFolder="" measureGroup="FTransactions" count="0" oneField="1">
      <fieldsUsage count="1">
        <fieldUsage x="2"/>
      </fieldsUsage>
    </cacheHierarchy>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65856483" createdVersion="5" refreshedVersion="8" minRefreshableVersion="3" recordCount="0" supportSubquery="1" supportAdvancedDrill="1" xr:uid="{CC77696E-9BA9-45F6-A575-603D342338D2}">
  <cacheSource type="external" connectionId="6"/>
  <cacheFields count="5">
    <cacheField name="[FTransactions].[HMO NAME].[HMO NAME]" caption="HMO NAME" numFmtId="0" hierarchy="18" level="1">
      <sharedItems count="67">
        <s v="ANCHOR HMO INTERNATIONAL COMPANY LTD"/>
        <s v="AREWA HEALTH MAINTENANCE SERVICES"/>
        <s v="AVON HEALTHCARE LIMITED"/>
        <s v="BUPA INTERNATIONAL"/>
        <s v="CLEARLINE INTERNATIONAL LIMITED"/>
        <s v="COMPLETE MEDICARE LTD"/>
        <s v="CUSTOMS SERVICES NHIS MONITORED"/>
        <s v="DEFENCE HEALTH MAINTENANCE LTD"/>
        <s v="DIAMOND SHIELD HEALTH SERVICES LTD."/>
        <s v="EXPATCARE HEALTH INTERNATIONAL LTD"/>
        <s v="FCMB"/>
        <s v="GMD HEALTHCARE LIMITED"/>
        <s v="GNI HOM"/>
        <s v="GREENFIELD H.C MANAGEMENT LTD"/>
        <s v="HALLMARK HMO"/>
        <s v="HEALTH PARTNERS LIMITED"/>
        <s v="HEALTHCARE INTERNATIONAL LIMITED"/>
        <s v="HEALTHCARE SECURITY LTD"/>
        <s v="HEALTHSTONE HMO"/>
        <s v="HYGEIA HMO LIMITED"/>
        <s v="INTEGRATED HEALTHCARE LTD"/>
        <s v="INT'L HEALTH MANAGEMENT SERVICES LTD"/>
        <s v="IVES MEDICARE"/>
        <s v="KACHMA"/>
        <s v="LIBERTY BLUE"/>
        <s v="LIFE WORTH HMO"/>
        <s v="MAAYOIT HEALTHCARE LIMITED"/>
        <s v="MANAGED CARE (THT)"/>
        <s v="MANSARD HMO"/>
        <s v="MARINA MEDICAL SERV. HMO LTD"/>
        <s v="MARKFEMA NIGERIA LTD."/>
        <s v="MEDI PLAN HEALTH CARE LIMITED"/>
        <s v="MEDICAL PARTNERS"/>
        <s v="METRO HEALTH"/>
        <s v="MULTI SHIELD NIGERIA LIMITED"/>
        <s v="NNPC HMO"/>
        <s v="NONSUCH MEDICARE LTD"/>
        <s v="NOVO HEALTHCARE HMO"/>
        <s v="OCEANIC HEALTH MANAGEMENT LIMITED"/>
        <s v="POLICE HMO"/>
        <s v="PRECIOUS HEALTHCARE LIMITED"/>
        <s v="PREMIER MEDICAID"/>
        <s v="PREMIUM HEALTH LTD"/>
        <s v="PREPAID MEDICARE"/>
        <s v="PREPAID MEDICARE SERVICES LTD"/>
        <s v="PRINCETON HEALTH GROUP"/>
        <s v="PROHEALTH HMO LIMITED"/>
        <s v="RAUTHAGE HMO"/>
        <s v="REDCARE HEALTH SERVICES LIMITED"/>
        <s v="REGENIX HEALTH CARE SERVICE LIMITED"/>
        <s v="RELIANCE HMO"/>
        <s v="RODING HEALTHCARE HMO"/>
        <s v="RONSBERGER NIGERIA LIMITED"/>
        <s v="SALUS TRUST HMO"/>
        <s v="SONGHAI HEALTH TRUST LTD"/>
        <s v="SUNU LTD"/>
        <s v="SWIFT HMO"/>
        <s v="TOTAL HEALTH TRUST LIMITED"/>
        <s v="ULTIMATE HEALTH MANAGEMENT SERVICES"/>
        <s v="ULTIMATE HEALTH MANAGEMENT SERVICES LTD"/>
        <s v="UNITED COMPREHENSIVE HEALTH MANAGERS LTD"/>
        <s v="UNITED HEALTHCARE INTERNATIONAL LTD"/>
        <s v="VENUS MEDICARE LTD"/>
        <s v="WELLNESSHEALTH MGT SERVICES LTD"/>
        <s v="WETLANDS HEALTH SERVICES LTD"/>
        <s v="WISEHEALTH SERVICES LIMITED"/>
        <s v="ZUMA HEALTH TRUST"/>
      </sharedItems>
      <extLst>
        <ext xmlns:x15="http://schemas.microsoft.com/office/spreadsheetml/2010/11/main" uri="{4F2E5C28-24EA-4eb8-9CBF-B6C8F9C3D259}">
          <x15:cachedUniqueNames>
            <x15:cachedUniqueName index="0" name="[FTransactions].[HMO NAME].&amp;[ANCHOR HMO INTERNATIONAL COMPANY LTD]"/>
            <x15:cachedUniqueName index="1" name="[FTransactions].[HMO NAME].&amp;[AREWA HEALTH MAINTENANCE SERVICES]"/>
            <x15:cachedUniqueName index="2" name="[FTransactions].[HMO NAME].&amp;[AVON HEALTHCARE LIMITED]"/>
            <x15:cachedUniqueName index="3" name="[FTransactions].[HMO NAME].&amp;[BUPA INTERNATIONAL]"/>
            <x15:cachedUniqueName index="4" name="[FTransactions].[HMO NAME].&amp;[CLEARLINE INTERNATIONAL LIMITED]"/>
            <x15:cachedUniqueName index="5" name="[FTransactions].[HMO NAME].&amp;[COMPLETE MEDICARE LTD]"/>
            <x15:cachedUniqueName index="6" name="[FTransactions].[HMO NAME].&amp;[CUSTOMS SERVICES NHIS MONITORED]"/>
            <x15:cachedUniqueName index="7" name="[FTransactions].[HMO NAME].&amp;[DEFENCE HEALTH MAINTENANCE LTD]"/>
            <x15:cachedUniqueName index="8" name="[FTransactions].[HMO NAME].&amp;[DIAMOND SHIELD HEALTH SERVICES LTD.]"/>
            <x15:cachedUniqueName index="9" name="[FTransactions].[HMO NAME].&amp;[EXPATCARE HEALTH INTERNATIONAL LTD]"/>
            <x15:cachedUniqueName index="10" name="[FTransactions].[HMO NAME].&amp;[FCMB]"/>
            <x15:cachedUniqueName index="11" name="[FTransactions].[HMO NAME].&amp;[GMD HEALTHCARE LIMITED]"/>
            <x15:cachedUniqueName index="12" name="[FTransactions].[HMO NAME].&amp;[GNI HOM]"/>
            <x15:cachedUniqueName index="13" name="[FTransactions].[HMO NAME].&amp;[GREENFIELD H.C MANAGEMENT LTD]"/>
            <x15:cachedUniqueName index="14" name="[FTransactions].[HMO NAME].&amp;[HALLMARK HMO]"/>
            <x15:cachedUniqueName index="15" name="[FTransactions].[HMO NAME].&amp;[HEALTH PARTNERS LIMITED]"/>
            <x15:cachedUniqueName index="16" name="[FTransactions].[HMO NAME].&amp;[HEALTHCARE INTERNATIONAL LIMITED]"/>
            <x15:cachedUniqueName index="17" name="[FTransactions].[HMO NAME].&amp;[HEALTHCARE SECURITY LTD]"/>
            <x15:cachedUniqueName index="18" name="[FTransactions].[HMO NAME].&amp;[HEALTHSTONE HMO]"/>
            <x15:cachedUniqueName index="19" name="[FTransactions].[HMO NAME].&amp;[HYGEIA HMO LIMITED]"/>
            <x15:cachedUniqueName index="20" name="[FTransactions].[HMO NAME].&amp;[INTEGRATED HEALTHCARE LTD]"/>
            <x15:cachedUniqueName index="21" name="[FTransactions].[HMO NAME].&amp;[INT'L HEALTH MANAGEMENT SERVICES LTD]"/>
            <x15:cachedUniqueName index="22" name="[FTransactions].[HMO NAME].&amp;[IVES MEDICARE]"/>
            <x15:cachedUniqueName index="23" name="[FTransactions].[HMO NAME].&amp;[KACHMA]"/>
            <x15:cachedUniqueName index="24" name="[FTransactions].[HMO NAME].&amp;[LIBERTY BLUE]"/>
            <x15:cachedUniqueName index="25" name="[FTransactions].[HMO NAME].&amp;[LIFE WORTH HMO]"/>
            <x15:cachedUniqueName index="26" name="[FTransactions].[HMO NAME].&amp;[MAAYOIT HEALTHCARE LIMITED]"/>
            <x15:cachedUniqueName index="27" name="[FTransactions].[HMO NAME].&amp;[MANAGED CARE (THT)]"/>
            <x15:cachedUniqueName index="28" name="[FTransactions].[HMO NAME].&amp;[MANSARD HMO]"/>
            <x15:cachedUniqueName index="29" name="[FTransactions].[HMO NAME].&amp;[MARINA MEDICAL SERV. HMO LTD]"/>
            <x15:cachedUniqueName index="30" name="[FTransactions].[HMO NAME].&amp;[MARKFEMA NIGERIA LTD.]"/>
            <x15:cachedUniqueName index="31" name="[FTransactions].[HMO NAME].&amp;[MEDI PLAN HEALTH CARE LIMITED]"/>
            <x15:cachedUniqueName index="32" name="[FTransactions].[HMO NAME].&amp;[MEDICAL PARTNERS]"/>
            <x15:cachedUniqueName index="33" name="[FTransactions].[HMO NAME].&amp;[METRO HEALTH]"/>
            <x15:cachedUniqueName index="34" name="[FTransactions].[HMO NAME].&amp;[MULTI SHIELD NIGERIA LIMITED]"/>
            <x15:cachedUniqueName index="35" name="[FTransactions].[HMO NAME].&amp;[NNPC HMO]"/>
            <x15:cachedUniqueName index="36" name="[FTransactions].[HMO NAME].&amp;[NONSUCH MEDICARE LTD]"/>
            <x15:cachedUniqueName index="37" name="[FTransactions].[HMO NAME].&amp;[NOVO HEALTHCARE HMO]"/>
            <x15:cachedUniqueName index="38" name="[FTransactions].[HMO NAME].&amp;[OCEANIC HEALTH MANAGEMENT LIMITED]"/>
            <x15:cachedUniqueName index="39" name="[FTransactions].[HMO NAME].&amp;[POLICE HMO]"/>
            <x15:cachedUniqueName index="40" name="[FTransactions].[HMO NAME].&amp;[PRECIOUS HEALTHCARE LIMITED]"/>
            <x15:cachedUniqueName index="41" name="[FTransactions].[HMO NAME].&amp;[PREMIER MEDICAID]"/>
            <x15:cachedUniqueName index="42" name="[FTransactions].[HMO NAME].&amp;[PREMIUM HEALTH LTD]"/>
            <x15:cachedUniqueName index="43" name="[FTransactions].[HMO NAME].&amp;[PREPAID MEDICARE]"/>
            <x15:cachedUniqueName index="44" name="[FTransactions].[HMO NAME].&amp;[PREPAID MEDICARE SERVICES LTD]"/>
            <x15:cachedUniqueName index="45" name="[FTransactions].[HMO NAME].&amp;[PRINCETON HEALTH GROUP]"/>
            <x15:cachedUniqueName index="46" name="[FTransactions].[HMO NAME].&amp;[PROHEALTH HMO LIMITED]"/>
            <x15:cachedUniqueName index="47" name="[FTransactions].[HMO NAME].&amp;[RAUTHAGE HMO]"/>
            <x15:cachedUniqueName index="48" name="[FTransactions].[HMO NAME].&amp;[REDCARE HEALTH SERVICES LIMITED]"/>
            <x15:cachedUniqueName index="49" name="[FTransactions].[HMO NAME].&amp;[REGENIX HEALTH CARE SERVICE LIMITED]"/>
            <x15:cachedUniqueName index="50" name="[FTransactions].[HMO NAME].&amp;[RELIANCE HMO]"/>
            <x15:cachedUniqueName index="51" name="[FTransactions].[HMO NAME].&amp;[RODING HEALTHCARE HMO]"/>
            <x15:cachedUniqueName index="52" name="[FTransactions].[HMO NAME].&amp;[RONSBERGER NIGERIA LIMITED]"/>
            <x15:cachedUniqueName index="53" name="[FTransactions].[HMO NAME].&amp;[SALUS TRUST HMO]"/>
            <x15:cachedUniqueName index="54" name="[FTransactions].[HMO NAME].&amp;[SONGHAI HEALTH TRUST LTD]"/>
            <x15:cachedUniqueName index="55" name="[FTransactions].[HMO NAME].&amp;[SUNU LTD]"/>
            <x15:cachedUniqueName index="56" name="[FTransactions].[HMO NAME].&amp;[SWIFT HMO]"/>
            <x15:cachedUniqueName index="57" name="[FTransactions].[HMO NAME].&amp;[TOTAL HEALTH TRUST LIMITED]"/>
            <x15:cachedUniqueName index="58" name="[FTransactions].[HMO NAME].&amp;[ULTIMATE HEALTH MANAGEMENT SERVICES]"/>
            <x15:cachedUniqueName index="59" name="[FTransactions].[HMO NAME].&amp;[ULTIMATE HEALTH MANAGEMENT SERVICES LTD]"/>
            <x15:cachedUniqueName index="60" name="[FTransactions].[HMO NAME].&amp;[UNITED COMPREHENSIVE HEALTH MANAGERS LTD]"/>
            <x15:cachedUniqueName index="61" name="[FTransactions].[HMO NAME].&amp;[UNITED HEALTHCARE INTERNATIONAL LTD]"/>
            <x15:cachedUniqueName index="62" name="[FTransactions].[HMO NAME].&amp;[VENUS MEDICARE LTD]"/>
            <x15:cachedUniqueName index="63" name="[FTransactions].[HMO NAME].&amp;[WELLNESSHEALTH MGT SERVICES LTD]"/>
            <x15:cachedUniqueName index="64" name="[FTransactions].[HMO NAME].&amp;[WETLANDS HEALTH SERVICES LTD]"/>
            <x15:cachedUniqueName index="65" name="[FTransactions].[HMO NAME].&amp;[WISEHEALTH SERVICES LIMITED]"/>
            <x15:cachedUniqueName index="66" name="[FTransactions].[HMO NAME].&amp;[ZUMA HEALTH TRUST]"/>
          </x15:cachedUniqueNames>
        </ext>
      </extLst>
    </cacheField>
    <cacheField name="[Measures].[Total Cost of Serv.]" caption="Total Cost of Serv." numFmtId="0" hierarchy="34" level="32767"/>
    <cacheField name="[Measures].[% of Total Cost]" caption="% of Total Cost" numFmtId="0" hierarchy="36" level="32767"/>
    <cacheField name="[Measures].[Avr. Cost of Serv.]" caption="Avr. Cost of Serv." numFmtId="0" hierarchy="52" level="32767"/>
    <cacheField name="[DCalendar].[Month].[Month]" caption="Month" numFmtId="0" hierarchy="4"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4"/>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0"/>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oneField="1">
      <fieldsUsage count="1">
        <fieldUsage x="1"/>
      </fieldsUsage>
    </cacheHierarchy>
    <cacheHierarchy uniqueName="[Measures].[Cummulative Yearly Total]" caption="Cummulative Yearly Total" measure="1" displayFolder="" measureGroup="FTransactions" count="0"/>
    <cacheHierarchy uniqueName="[Measures].[% of Total Cost]" caption="% of Total Cost" measure="1" displayFolder="" measureGroup="FTransactions" count="0" oneField="1">
      <fieldsUsage count="1">
        <fieldUsage x="2"/>
      </fieldsUsage>
    </cacheHierarchy>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oneField="1">
      <fieldsUsage count="1">
        <fieldUsage x="3"/>
      </fieldsUsage>
    </cacheHierarchy>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66550922" createdVersion="6" refreshedVersion="8" minRefreshableVersion="3" recordCount="0" supportSubquery="1" supportAdvancedDrill="1" xr:uid="{6393C5D6-5794-42DB-85D9-61F831B984FE}">
  <cacheSource type="external" connectionId="6"/>
  <cacheFields count="7">
    <cacheField name="[FTransactions].[Location/Department].[Location/Department]" caption="Location/Department" numFmtId="0" hierarchy="21" level="1">
      <sharedItems count="4">
        <s v="Almadina Clinic"/>
        <s v="Almadina Diagnostics"/>
        <s v="Almadina Inpatient"/>
        <s v="Almadina Pharmacy"/>
      </sharedItems>
      <extLst>
        <ext xmlns:x15="http://schemas.microsoft.com/office/spreadsheetml/2010/11/main" uri="{4F2E5C28-24EA-4eb8-9CBF-B6C8F9C3D259}">
          <x15:cachedUniqueNames>
            <x15:cachedUniqueName index="0" name="[FTransactions].[Location/Department].&amp;[Almadina Clinic]"/>
            <x15:cachedUniqueName index="1" name="[FTransactions].[Location/Department].&amp;[Almadina Diagnostics]"/>
            <x15:cachedUniqueName index="2" name="[FTransactions].[Location/Department].&amp;[Almadina Inpatient]"/>
            <x15:cachedUniqueName index="3" name="[FTransactions].[Location/Department].&amp;[Almadina Pharmacy]"/>
          </x15:cachedUniqueNames>
        </ext>
      </extLst>
    </cacheField>
    <cacheField name="[Measures].[Total Cost of Serv.]" caption="Total Cost of Serv." numFmtId="0" hierarchy="34" level="32767"/>
    <cacheField name="[Measures].[Ave.Cost FFS]" caption="Ave.Cost FFS" numFmtId="0" hierarchy="33" level="32767"/>
    <cacheField name="[Measures].[Ave.Cost CAP]" caption="Ave.Cost CAP" numFmtId="0" hierarchy="31" level="32767"/>
    <cacheField name="[Measures].[Avr. Cost of Serv.]" caption="Avr. Cost of Serv." numFmtId="0" hierarchy="52" level="32767"/>
    <cacheField name="[Measures].[% of Total Cost]" caption="% of Total Cost" numFmtId="0" hierarchy="36" level="32767"/>
    <cacheField name="[DCalendar].[Month].[Month]" caption="Month" numFmtId="0" hierarchy="4"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6"/>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fieldsUsage count="2">
        <fieldUsage x="-1"/>
        <fieldUsage x="0"/>
      </fieldsUsage>
    </cacheHierarchy>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oneField="1">
      <fieldsUsage count="1">
        <fieldUsage x="3"/>
      </fieldsUsage>
    </cacheHierarchy>
    <cacheHierarchy uniqueName="[Measures].[Total FFS]" caption="Total FFS" measure="1" displayFolder="" measureGroup="FTransactions" count="0"/>
    <cacheHierarchy uniqueName="[Measures].[Ave.Cost FFS]" caption="Ave.Cost FFS" measure="1" displayFolder="" measureGroup="FTransactions" count="0" oneField="1">
      <fieldsUsage count="1">
        <fieldUsage x="2"/>
      </fieldsUsage>
    </cacheHierarchy>
    <cacheHierarchy uniqueName="[Measures].[Total Cost of Serv.]" caption="Total Cost of Serv." measure="1" displayFolder="" measureGroup="FTransactions" count="0" oneField="1">
      <fieldsUsage count="1">
        <fieldUsage x="1"/>
      </fieldsUsage>
    </cacheHierarchy>
    <cacheHierarchy uniqueName="[Measures].[Cummulative Yearly Total]" caption="Cummulative Yearly Total" measure="1" displayFolder="" measureGroup="FTransactions" count="0"/>
    <cacheHierarchy uniqueName="[Measures].[% of Total Cost]" caption="% of Total Cost" measure="1" displayFolder="" measureGroup="FTransactions" count="0" oneField="1">
      <fieldsUsage count="1">
        <fieldUsage x="5"/>
      </fieldsUsage>
    </cacheHierarchy>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oneField="1">
      <fieldsUsage count="1">
        <fieldUsage x="4"/>
      </fieldsUsage>
    </cacheHierarchy>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6712963" createdVersion="6" refreshedVersion="8" minRefreshableVersion="3" recordCount="0" supportSubquery="1" supportAdvancedDrill="1" xr:uid="{DCBE07D0-766A-44C4-BA1C-74786B9607DB}">
  <cacheSource type="external" connectionId="6"/>
  <cacheFields count="7">
    <cacheField name="[Measures].[Total NHIS Visit]" caption="Total NHIS Visit" numFmtId="0" hierarchy="43" level="32767"/>
    <cacheField name="[Measures].[Total NHIS FFS]" caption="Total NHIS FFS" numFmtId="0" hierarchy="44" level="32767"/>
    <cacheField name="[Measures].[Total NHIS CAP]" caption="Total NHIS CAP" numFmtId="0" hierarchy="45" level="32767"/>
    <cacheField name="[FTransactions].[Location/Department].[Location/Department]" caption="Location/Department" numFmtId="0" hierarchy="21" level="1">
      <sharedItems count="4">
        <s v="Almadina Clinic"/>
        <s v="Almadina Diagnostics"/>
        <s v="Almadina Inpatient"/>
        <s v="Almadina Pharmacy"/>
      </sharedItems>
      <extLst>
        <ext xmlns:x15="http://schemas.microsoft.com/office/spreadsheetml/2010/11/main" uri="{4F2E5C28-24EA-4eb8-9CBF-B6C8F9C3D259}">
          <x15:cachedUniqueNames>
            <x15:cachedUniqueName index="0" name="[FTransactions].[Location/Department].&amp;[Almadina Clinic]"/>
            <x15:cachedUniqueName index="1" name="[FTransactions].[Location/Department].&amp;[Almadina Diagnostics]"/>
            <x15:cachedUniqueName index="2" name="[FTransactions].[Location/Department].&amp;[Almadina Inpatient]"/>
            <x15:cachedUniqueName index="3" name="[FTransactions].[Location/Department].&amp;[Almadina Pharmacy]"/>
          </x15:cachedUniqueNames>
        </ext>
      </extLst>
    </cacheField>
    <cacheField name="[Measures].[Avr. NHIS visit]" caption="Avr. NHIS visit" numFmtId="0" hierarchy="47" level="32767"/>
    <cacheField name="[Measures].[% of Total Cost]" caption="% of Total Cost" numFmtId="0" hierarchy="36" level="32767"/>
    <cacheField name="[DCalendar].[Month].[Month]" caption="Month" numFmtId="0" hierarchy="4"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6"/>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fieldsUsage count="2">
        <fieldUsage x="-1"/>
        <fieldUsage x="3"/>
      </fieldsUsage>
    </cacheHierarchy>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oneField="1">
      <fieldsUsage count="1">
        <fieldUsage x="5"/>
      </fieldsUsage>
    </cacheHierarchy>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oneField="1">
      <fieldsUsage count="1">
        <fieldUsage x="0"/>
      </fieldsUsage>
    </cacheHierarchy>
    <cacheHierarchy uniqueName="[Measures].[Total NHIS FFS]" caption="Total NHIS FFS" measure="1" displayFolder="" measureGroup="FTransactions" count="0" oneField="1">
      <fieldsUsage count="1">
        <fieldUsage x="1"/>
      </fieldsUsage>
    </cacheHierarchy>
    <cacheHierarchy uniqueName="[Measures].[Total NHIS CAP]" caption="Total NHIS CAP" measure="1" displayFolder="" measureGroup="FTransactions" count="0" oneField="1">
      <fieldsUsage count="1">
        <fieldUsage x="2"/>
      </fieldsUsage>
    </cacheHierarchy>
    <cacheHierarchy uniqueName="[Measures].[Ave.Monthly NHIS visit]" caption="Ave.Monthly NHIS visit" measure="1" displayFolder="" measureGroup="FTransactions" count="0"/>
    <cacheHierarchy uniqueName="[Measures].[Avr. NHIS visit]" caption="Avr. NHIS visit" measure="1" displayFolder="" measureGroup="FTransactions" count="0" oneField="1">
      <fieldsUsage count="1">
        <fieldUsage x="4"/>
      </fieldsUsage>
    </cacheHierarchy>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67592592" createdVersion="6" refreshedVersion="8" minRefreshableVersion="3" recordCount="0" supportSubquery="1" supportAdvancedDrill="1" xr:uid="{A0E39BD2-0D2A-4A3E-8FB0-EBCCB7741165}">
  <cacheSource type="external" connectionId="6"/>
  <cacheFields count="3">
    <cacheField name="[FTransactions].[Location/Department].[Location/Department]" caption="Location/Department" numFmtId="0" hierarchy="21" level="1">
      <sharedItems count="4">
        <s v="Almadina Clinic"/>
        <s v="Almadina Diagnostics"/>
        <s v="Almadina Inpatient"/>
        <s v="Almadina Pharmacy"/>
      </sharedItems>
      <extLst>
        <ext xmlns:x15="http://schemas.microsoft.com/office/spreadsheetml/2010/11/main" uri="{4F2E5C28-24EA-4eb8-9CBF-B6C8F9C3D259}">
          <x15:cachedUniqueNames>
            <x15:cachedUniqueName index="0" name="[FTransactions].[Location/Department].&amp;[Almadina Clinic]"/>
            <x15:cachedUniqueName index="1" name="[FTransactions].[Location/Department].&amp;[Almadina Diagnostics]"/>
            <x15:cachedUniqueName index="2" name="[FTransactions].[Location/Department].&amp;[Almadina Inpatient]"/>
            <x15:cachedUniqueName index="3" name="[FTransactions].[Location/Department].&amp;[Almadina Pharmacy]"/>
          </x15:cachedUniqueNames>
        </ext>
      </extLst>
    </cacheField>
    <cacheField name="[Measures].[% of Total Cost]" caption="% of Total Cost" numFmtId="0" hierarchy="36" level="32767"/>
    <cacheField name="[DCalendar].[Month].[Month]" caption="Month" numFmtId="0" hierarchy="4"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2"/>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fieldsUsage count="2">
        <fieldUsage x="-1"/>
        <fieldUsage x="0"/>
      </fieldsUsage>
    </cacheHierarchy>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oneField="1">
      <fieldsUsage count="1">
        <fieldUsage x="1"/>
      </fieldsUsage>
    </cacheHierarchy>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6.548520138887" createdVersion="3" refreshedVersion="8" minRefreshableVersion="3" recordCount="0" supportSubquery="1" supportAdvancedDrill="1" xr:uid="{B558CDCF-E89C-4883-83B5-35088D13CFDF}">
  <cacheSource type="external" connectionId="6">
    <extLst>
      <ext xmlns:x14="http://schemas.microsoft.com/office/spreadsheetml/2009/9/main" uri="{F057638F-6D5F-4e77-A914-E7F072B9BCA8}">
        <x14:sourceConnection name="ThisWorkbookDataModel"/>
      </ext>
    </extLst>
  </cacheSource>
  <cacheFields count="0"/>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slicerData="1" pivotCacheId="190976581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1597222" createdVersion="5" refreshedVersion="8" minRefreshableVersion="3" recordCount="0" supportSubquery="1" supportAdvancedDrill="1" xr:uid="{4BEDC4BD-EEB2-407A-BFB1-9AFB651C5A87}">
  <cacheSource type="external" connectionId="6"/>
  <cacheFields count="4">
    <cacheField name="[DCalendar].[Year].[Year]" caption="Year" numFmtId="0" hierarchy="2" level="1">
      <sharedItems containsSemiMixedTypes="0" containsString="0" containsNumber="1" containsInteger="1" minValue="2019" maxValue="2020" count="2">
        <n v="2019"/>
        <n v="2020"/>
      </sharedItems>
      <extLst>
        <ext xmlns:x15="http://schemas.microsoft.com/office/spreadsheetml/2010/11/main" uri="{4F2E5C28-24EA-4eb8-9CBF-B6C8F9C3D259}">
          <x15:cachedUniqueNames>
            <x15:cachedUniqueName index="0" name="[DCalendar].[Year].&amp;[2019]"/>
            <x15:cachedUniqueName index="1" name="[DCalendar].[Year].&amp;[2020]"/>
          </x15:cachedUniqueNames>
        </ext>
      </extLst>
    </cacheField>
    <cacheField name="[Measures].[Cummulative Yearly Total]" caption="Cummulative Yearly Total" numFmtId="0" hierarchy="35" level="32767"/>
    <cacheField name="[DCalendar].[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Calendar].[Month].&amp;[January]"/>
            <x15:cachedUniqueName index="1" name="[DCalendar].[Month].&amp;[February]"/>
            <x15:cachedUniqueName index="2" name="[DCalendar].[Month].&amp;[March]"/>
            <x15:cachedUniqueName index="3" name="[DCalendar].[Month].&amp;[April]"/>
            <x15:cachedUniqueName index="4" name="[DCalendar].[Month].&amp;[May]"/>
            <x15:cachedUniqueName index="5" name="[DCalendar].[Month].&amp;[June]"/>
            <x15:cachedUniqueName index="6" name="[DCalendar].[Month].&amp;[July]"/>
            <x15:cachedUniqueName index="7" name="[DCalendar].[Month].&amp;[August]"/>
            <x15:cachedUniqueName index="8" name="[DCalendar].[Month].&amp;[September]"/>
            <x15:cachedUniqueName index="9" name="[DCalendar].[Month].&amp;[October]"/>
            <x15:cachedUniqueName index="10" name="[DCalendar].[Month].&amp;[November]"/>
            <x15:cachedUniqueName index="11" name="[DCalendar].[Month].&amp;[December]"/>
          </x15:cachedUniqueNames>
        </ext>
      </extLst>
    </cacheField>
    <cacheField name="[FTransactions].[HMO CATEGORY].[HMO CATEGORY]" caption="HMO CATEGORY" numFmtId="0" hierarchy="19"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2" memberValueDatatype="20" unbalanced="0">
      <fieldsUsage count="2">
        <fieldUsage x="-1"/>
        <fieldUsage x="0"/>
      </fieldsUsage>
    </cacheHierarchy>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2"/>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fieldsUsage count="2">
        <fieldUsage x="-1"/>
        <fieldUsage x="3"/>
      </fieldsUsage>
    </cacheHierarchy>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oneField="1">
      <fieldsUsage count="1">
        <fieldUsage x="1"/>
      </fieldsUsage>
    </cacheHierarchy>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17361113" createdVersion="5" refreshedVersion="8" minRefreshableVersion="3" recordCount="0" supportSubquery="1" supportAdvancedDrill="1" xr:uid="{E8A10301-76D9-463A-B059-12ABE597C4DD}">
  <cacheSource type="external" connectionId="6"/>
  <cacheFields count="5">
    <cacheField name="[Measures].[Total NHIS Services 2019]" caption="Total NHIS Services 2019" numFmtId="0" hierarchy="48" level="32767"/>
    <cacheField name="[Measures].[Total NHIS Services 2020]" caption="Total NHIS Services 2020" numFmtId="0" hierarchy="49" level="32767"/>
    <cacheField name="[Measures].[Percentage Change]" caption="Percentage Change" numFmtId="0" hierarchy="50" level="32767"/>
    <cacheField name="[FTransactions].[HMO NAME].[HMO NAME]" caption="HMO NAME" numFmtId="0" hierarchy="18" level="1">
      <sharedItems count="67">
        <s v="ANCHOR HMO INTERNATIONAL COMPANY LTD"/>
        <s v="AREWA HEALTH MAINTENANCE SERVICES"/>
        <s v="AVON HEALTHCARE LIMITED"/>
        <s v="BUPA INTERNATIONAL"/>
        <s v="CLEARLINE INTERNATIONAL LIMITED"/>
        <s v="COMPLETE MEDICARE LTD"/>
        <s v="CUSTOMS SERVICES NHIS MONITORED"/>
        <s v="DEFENCE HEALTH MAINTENANCE LTD"/>
        <s v="DIAMOND SHIELD HEALTH SERVICES LTD."/>
        <s v="EXPATCARE HEALTH INTERNATIONAL LTD"/>
        <s v="FCMB"/>
        <s v="GMD HEALTHCARE LIMITED"/>
        <s v="GNI HOM"/>
        <s v="GREENFIELD H.C MANAGEMENT LTD"/>
        <s v="HALLMARK HMO"/>
        <s v="HEALTH PARTNERS LIMITED"/>
        <s v="HEALTHCARE INTERNATIONAL LIMITED"/>
        <s v="HEALTHCARE SECURITY LTD"/>
        <s v="HEALTHSTONE HMO"/>
        <s v="HYGEIA HMO LIMITED"/>
        <s v="INTEGRATED HEALTHCARE LTD"/>
        <s v="INT'L HEALTH MANAGEMENT SERVICES LTD"/>
        <s v="IVES MEDICARE"/>
        <s v="KACHMA"/>
        <s v="LIBERTY BLUE"/>
        <s v="LIFE WORTH HMO"/>
        <s v="MAAYOIT HEALTHCARE LIMITED"/>
        <s v="MANAGED CARE (THT)"/>
        <s v="MANSARD HMO"/>
        <s v="MARINA MEDICAL SERV. HMO LTD"/>
        <s v="MARKFEMA NIGERIA LTD."/>
        <s v="MEDI PLAN HEALTH CARE LIMITED"/>
        <s v="MEDICAL PARTNERS"/>
        <s v="METRO HEALTH"/>
        <s v="MULTI SHIELD NIGERIA LIMITED"/>
        <s v="NNPC HMO"/>
        <s v="NONSUCH MEDICARE LTD"/>
        <s v="NOVO HEALTHCARE HMO"/>
        <s v="OCEANIC HEALTH MANAGEMENT LIMITED"/>
        <s v="POLICE HMO"/>
        <s v="PRECIOUS HEALTHCARE LIMITED"/>
        <s v="PREMIER MEDICAID"/>
        <s v="PREMIUM HEALTH LTD"/>
        <s v="PREPAID MEDICARE"/>
        <s v="PREPAID MEDICARE SERVICES LTD"/>
        <s v="PRINCETON HEALTH GROUP"/>
        <s v="PROHEALTH HMO LIMITED"/>
        <s v="RAUTHAGE HMO"/>
        <s v="REDCARE HEALTH SERVICES LIMITED"/>
        <s v="REGENIX HEALTH CARE SERVICE LIMITED"/>
        <s v="RELIANCE HMO"/>
        <s v="RODING HEALTHCARE HMO"/>
        <s v="RONSBERGER NIGERIA LIMITED"/>
        <s v="SALUS TRUST HMO"/>
        <s v="SONGHAI HEALTH TRUST LTD"/>
        <s v="SUNU LTD"/>
        <s v="SWIFT HMO"/>
        <s v="TOTAL HEALTH TRUST LIMITED"/>
        <s v="ULTIMATE HEALTH MANAGEMENT SERVICES"/>
        <s v="ULTIMATE HEALTH MANAGEMENT SERVICES LTD"/>
        <s v="UNITED COMPREHENSIVE HEALTH MANAGERS LTD"/>
        <s v="UNITED HEALTHCARE INTERNATIONAL LTD"/>
        <s v="VENUS MEDICARE LTD"/>
        <s v="WELLNESSHEALTH MGT SERVICES LTD"/>
        <s v="WETLANDS HEALTH SERVICES LTD"/>
        <s v="WISEHEALTH SERVICES LIMITED"/>
        <s v="ZUMA HEALTH TRUST"/>
      </sharedItems>
      <extLst>
        <ext xmlns:x15="http://schemas.microsoft.com/office/spreadsheetml/2010/11/main" uri="{4F2E5C28-24EA-4eb8-9CBF-B6C8F9C3D259}">
          <x15:cachedUniqueNames>
            <x15:cachedUniqueName index="0" name="[FTransactions].[HMO NAME].&amp;[ANCHOR HMO INTERNATIONAL COMPANY LTD]"/>
            <x15:cachedUniqueName index="1" name="[FTransactions].[HMO NAME].&amp;[AREWA HEALTH MAINTENANCE SERVICES]"/>
            <x15:cachedUniqueName index="2" name="[FTransactions].[HMO NAME].&amp;[AVON HEALTHCARE LIMITED]"/>
            <x15:cachedUniqueName index="3" name="[FTransactions].[HMO NAME].&amp;[BUPA INTERNATIONAL]"/>
            <x15:cachedUniqueName index="4" name="[FTransactions].[HMO NAME].&amp;[CLEARLINE INTERNATIONAL LIMITED]"/>
            <x15:cachedUniqueName index="5" name="[FTransactions].[HMO NAME].&amp;[COMPLETE MEDICARE LTD]"/>
            <x15:cachedUniqueName index="6" name="[FTransactions].[HMO NAME].&amp;[CUSTOMS SERVICES NHIS MONITORED]"/>
            <x15:cachedUniqueName index="7" name="[FTransactions].[HMO NAME].&amp;[DEFENCE HEALTH MAINTENANCE LTD]"/>
            <x15:cachedUniqueName index="8" name="[FTransactions].[HMO NAME].&amp;[DIAMOND SHIELD HEALTH SERVICES LTD.]"/>
            <x15:cachedUniqueName index="9" name="[FTransactions].[HMO NAME].&amp;[EXPATCARE HEALTH INTERNATIONAL LTD]"/>
            <x15:cachedUniqueName index="10" name="[FTransactions].[HMO NAME].&amp;[FCMB]"/>
            <x15:cachedUniqueName index="11" name="[FTransactions].[HMO NAME].&amp;[GMD HEALTHCARE LIMITED]"/>
            <x15:cachedUniqueName index="12" name="[FTransactions].[HMO NAME].&amp;[GNI HOM]"/>
            <x15:cachedUniqueName index="13" name="[FTransactions].[HMO NAME].&amp;[GREENFIELD H.C MANAGEMENT LTD]"/>
            <x15:cachedUniqueName index="14" name="[FTransactions].[HMO NAME].&amp;[HALLMARK HMO]"/>
            <x15:cachedUniqueName index="15" name="[FTransactions].[HMO NAME].&amp;[HEALTH PARTNERS LIMITED]"/>
            <x15:cachedUniqueName index="16" name="[FTransactions].[HMO NAME].&amp;[HEALTHCARE INTERNATIONAL LIMITED]"/>
            <x15:cachedUniqueName index="17" name="[FTransactions].[HMO NAME].&amp;[HEALTHCARE SECURITY LTD]"/>
            <x15:cachedUniqueName index="18" name="[FTransactions].[HMO NAME].&amp;[HEALTHSTONE HMO]"/>
            <x15:cachedUniqueName index="19" name="[FTransactions].[HMO NAME].&amp;[HYGEIA HMO LIMITED]"/>
            <x15:cachedUniqueName index="20" name="[FTransactions].[HMO NAME].&amp;[INTEGRATED HEALTHCARE LTD]"/>
            <x15:cachedUniqueName index="21" name="[FTransactions].[HMO NAME].&amp;[INT'L HEALTH MANAGEMENT SERVICES LTD]"/>
            <x15:cachedUniqueName index="22" name="[FTransactions].[HMO NAME].&amp;[IVES MEDICARE]"/>
            <x15:cachedUniqueName index="23" name="[FTransactions].[HMO NAME].&amp;[KACHMA]"/>
            <x15:cachedUniqueName index="24" name="[FTransactions].[HMO NAME].&amp;[LIBERTY BLUE]"/>
            <x15:cachedUniqueName index="25" name="[FTransactions].[HMO NAME].&amp;[LIFE WORTH HMO]"/>
            <x15:cachedUniqueName index="26" name="[FTransactions].[HMO NAME].&amp;[MAAYOIT HEALTHCARE LIMITED]"/>
            <x15:cachedUniqueName index="27" name="[FTransactions].[HMO NAME].&amp;[MANAGED CARE (THT)]"/>
            <x15:cachedUniqueName index="28" name="[FTransactions].[HMO NAME].&amp;[MANSARD HMO]"/>
            <x15:cachedUniqueName index="29" name="[FTransactions].[HMO NAME].&amp;[MARINA MEDICAL SERV. HMO LTD]"/>
            <x15:cachedUniqueName index="30" name="[FTransactions].[HMO NAME].&amp;[MARKFEMA NIGERIA LTD.]"/>
            <x15:cachedUniqueName index="31" name="[FTransactions].[HMO NAME].&amp;[MEDI PLAN HEALTH CARE LIMITED]"/>
            <x15:cachedUniqueName index="32" name="[FTransactions].[HMO NAME].&amp;[MEDICAL PARTNERS]"/>
            <x15:cachedUniqueName index="33" name="[FTransactions].[HMO NAME].&amp;[METRO HEALTH]"/>
            <x15:cachedUniqueName index="34" name="[FTransactions].[HMO NAME].&amp;[MULTI SHIELD NIGERIA LIMITED]"/>
            <x15:cachedUniqueName index="35" name="[FTransactions].[HMO NAME].&amp;[NNPC HMO]"/>
            <x15:cachedUniqueName index="36" name="[FTransactions].[HMO NAME].&amp;[NONSUCH MEDICARE LTD]"/>
            <x15:cachedUniqueName index="37" name="[FTransactions].[HMO NAME].&amp;[NOVO HEALTHCARE HMO]"/>
            <x15:cachedUniqueName index="38" name="[FTransactions].[HMO NAME].&amp;[OCEANIC HEALTH MANAGEMENT LIMITED]"/>
            <x15:cachedUniqueName index="39" name="[FTransactions].[HMO NAME].&amp;[POLICE HMO]"/>
            <x15:cachedUniqueName index="40" name="[FTransactions].[HMO NAME].&amp;[PRECIOUS HEALTHCARE LIMITED]"/>
            <x15:cachedUniqueName index="41" name="[FTransactions].[HMO NAME].&amp;[PREMIER MEDICAID]"/>
            <x15:cachedUniqueName index="42" name="[FTransactions].[HMO NAME].&amp;[PREMIUM HEALTH LTD]"/>
            <x15:cachedUniqueName index="43" name="[FTransactions].[HMO NAME].&amp;[PREPAID MEDICARE]"/>
            <x15:cachedUniqueName index="44" name="[FTransactions].[HMO NAME].&amp;[PREPAID MEDICARE SERVICES LTD]"/>
            <x15:cachedUniqueName index="45" name="[FTransactions].[HMO NAME].&amp;[PRINCETON HEALTH GROUP]"/>
            <x15:cachedUniqueName index="46" name="[FTransactions].[HMO NAME].&amp;[PROHEALTH HMO LIMITED]"/>
            <x15:cachedUniqueName index="47" name="[FTransactions].[HMO NAME].&amp;[RAUTHAGE HMO]"/>
            <x15:cachedUniqueName index="48" name="[FTransactions].[HMO NAME].&amp;[REDCARE HEALTH SERVICES LIMITED]"/>
            <x15:cachedUniqueName index="49" name="[FTransactions].[HMO NAME].&amp;[REGENIX HEALTH CARE SERVICE LIMITED]"/>
            <x15:cachedUniqueName index="50" name="[FTransactions].[HMO NAME].&amp;[RELIANCE HMO]"/>
            <x15:cachedUniqueName index="51" name="[FTransactions].[HMO NAME].&amp;[RODING HEALTHCARE HMO]"/>
            <x15:cachedUniqueName index="52" name="[FTransactions].[HMO NAME].&amp;[RONSBERGER NIGERIA LIMITED]"/>
            <x15:cachedUniqueName index="53" name="[FTransactions].[HMO NAME].&amp;[SALUS TRUST HMO]"/>
            <x15:cachedUniqueName index="54" name="[FTransactions].[HMO NAME].&amp;[SONGHAI HEALTH TRUST LTD]"/>
            <x15:cachedUniqueName index="55" name="[FTransactions].[HMO NAME].&amp;[SUNU LTD]"/>
            <x15:cachedUniqueName index="56" name="[FTransactions].[HMO NAME].&amp;[SWIFT HMO]"/>
            <x15:cachedUniqueName index="57" name="[FTransactions].[HMO NAME].&amp;[TOTAL HEALTH TRUST LIMITED]"/>
            <x15:cachedUniqueName index="58" name="[FTransactions].[HMO NAME].&amp;[ULTIMATE HEALTH MANAGEMENT SERVICES]"/>
            <x15:cachedUniqueName index="59" name="[FTransactions].[HMO NAME].&amp;[ULTIMATE HEALTH MANAGEMENT SERVICES LTD]"/>
            <x15:cachedUniqueName index="60" name="[FTransactions].[HMO NAME].&amp;[UNITED COMPREHENSIVE HEALTH MANAGERS LTD]"/>
            <x15:cachedUniqueName index="61" name="[FTransactions].[HMO NAME].&amp;[UNITED HEALTHCARE INTERNATIONAL LTD]"/>
            <x15:cachedUniqueName index="62" name="[FTransactions].[HMO NAME].&amp;[VENUS MEDICARE LTD]"/>
            <x15:cachedUniqueName index="63" name="[FTransactions].[HMO NAME].&amp;[WELLNESSHEALTH MGT SERVICES LTD]"/>
            <x15:cachedUniqueName index="64" name="[FTransactions].[HMO NAME].&amp;[WETLANDS HEALTH SERVICES LTD]"/>
            <x15:cachedUniqueName index="65" name="[FTransactions].[HMO NAME].&amp;[WISEHEALTH SERVICES LIMITED]"/>
            <x15:cachedUniqueName index="66" name="[FTransactions].[HMO NAME].&amp;[ZUMA HEALTH TRUST]"/>
          </x15:cachedUniqueNames>
        </ext>
      </extLst>
    </cacheField>
    <cacheField name="[FTransactions].[HMO CATEGORY].[HMO CATEGORY]" caption="HMO CATEGORY" numFmtId="0" hierarchy="19"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0"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3"/>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fieldsUsage count="2">
        <fieldUsage x="-1"/>
        <fieldUsage x="4"/>
      </fieldsUsage>
    </cacheHierarchy>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oneField="1">
      <fieldsUsage count="1">
        <fieldUsage x="0"/>
      </fieldsUsage>
    </cacheHierarchy>
    <cacheHierarchy uniqueName="[Measures].[Total NHIS Services 2020]" caption="Total NHIS Services 2020" measure="1" displayFolder="" measureGroup="FTransactions" count="0" oneField="1">
      <fieldsUsage count="1">
        <fieldUsage x="1"/>
      </fieldsUsage>
    </cacheHierarchy>
    <cacheHierarchy uniqueName="[Measures].[Percentage Change]" caption="Percentage Change" measure="1" displayFolder="" measureGroup="FTransactions" count="0" oneField="1">
      <fieldsUsage count="1">
        <fieldUsage x="2"/>
      </fieldsUsage>
    </cacheHierarchy>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1921296" createdVersion="5" refreshedVersion="8" minRefreshableVersion="3" recordCount="0" supportSubquery="1" supportAdvancedDrill="1" xr:uid="{1D960D64-BC74-4716-AA5B-3510E5B31C10}">
  <cacheSource type="external" connectionId="6"/>
  <cacheFields count="5">
    <cacheField name="[Measures].[Total NHIS Services 2019]" caption="Total NHIS Services 2019" numFmtId="0" hierarchy="48" level="32767"/>
    <cacheField name="[Measures].[Total NHIS Services 2020]" caption="Total NHIS Services 2020" numFmtId="0" hierarchy="49" level="32767"/>
    <cacheField name="[Measures].[Percentage Change]" caption="Percentage Change" numFmtId="0" hierarchy="50" level="32767"/>
    <cacheField name="[FTransactions].[HMO NAME].[HMO NAME]" caption="HMO NAME" numFmtId="0" hierarchy="18" level="1">
      <sharedItems count="67">
        <s v="ANCHOR HMO INTERNATIONAL COMPANY LTD"/>
        <s v="AREWA HEALTH MAINTENANCE SERVICES"/>
        <s v="AVON HEALTHCARE LIMITED"/>
        <s v="BUPA INTERNATIONAL"/>
        <s v="CLEARLINE INTERNATIONAL LIMITED"/>
        <s v="COMPLETE MEDICARE LTD"/>
        <s v="CUSTOMS SERVICES NHIS MONITORED"/>
        <s v="DEFENCE HEALTH MAINTENANCE LTD"/>
        <s v="DIAMOND SHIELD HEALTH SERVICES LTD."/>
        <s v="EXPATCARE HEALTH INTERNATIONAL LTD"/>
        <s v="FCMB"/>
        <s v="GMD HEALTHCARE LIMITED"/>
        <s v="GNI HOM"/>
        <s v="GREENFIELD H.C MANAGEMENT LTD"/>
        <s v="HALLMARK HMO"/>
        <s v="HEALTH PARTNERS LIMITED"/>
        <s v="HEALTHCARE INTERNATIONAL LIMITED"/>
        <s v="HEALTHCARE SECURITY LTD"/>
        <s v="HEALTHSTONE HMO"/>
        <s v="HYGEIA HMO LIMITED"/>
        <s v="INTEGRATED HEALTHCARE LTD"/>
        <s v="INT'L HEALTH MANAGEMENT SERVICES LTD"/>
        <s v="IVES MEDICARE"/>
        <s v="KACHMA"/>
        <s v="LIBERTY BLUE"/>
        <s v="LIFE WORTH HMO"/>
        <s v="MAAYOIT HEALTHCARE LIMITED"/>
        <s v="MANAGED CARE (THT)"/>
        <s v="MANSARD HMO"/>
        <s v="MARINA MEDICAL SERV. HMO LTD"/>
        <s v="MARKFEMA NIGERIA LTD."/>
        <s v="MEDI PLAN HEALTH CARE LIMITED"/>
        <s v="MEDICAL PARTNERS"/>
        <s v="METRO HEALTH"/>
        <s v="MULTI SHIELD NIGERIA LIMITED"/>
        <s v="NNPC HMO"/>
        <s v="NONSUCH MEDICARE LTD"/>
        <s v="NOVO HEALTHCARE HMO"/>
        <s v="OCEANIC HEALTH MANAGEMENT LIMITED"/>
        <s v="POLICE HMO"/>
        <s v="PRECIOUS HEALTHCARE LIMITED"/>
        <s v="PREMIER MEDICAID"/>
        <s v="PREMIUM HEALTH LTD"/>
        <s v="PREPAID MEDICARE"/>
        <s v="PREPAID MEDICARE SERVICES LTD"/>
        <s v="PRINCETON HEALTH GROUP"/>
        <s v="PROHEALTH HMO LIMITED"/>
        <s v="RAUTHAGE HMO"/>
        <s v="REDCARE HEALTH SERVICES LIMITED"/>
        <s v="REGENIX HEALTH CARE SERVICE LIMITED"/>
        <s v="RELIANCE HMO"/>
        <s v="RODING HEALTHCARE HMO"/>
        <s v="RONSBERGER NIGERIA LIMITED"/>
        <s v="SALUS TRUST HMO"/>
        <s v="SONGHAI HEALTH TRUST LTD"/>
        <s v="SUNU LTD"/>
        <s v="SWIFT HMO"/>
        <s v="TOTAL HEALTH TRUST LIMITED"/>
        <s v="ULTIMATE HEALTH MANAGEMENT SERVICES"/>
        <s v="ULTIMATE HEALTH MANAGEMENT SERVICES LTD"/>
        <s v="UNITED COMPREHENSIVE HEALTH MANAGERS LTD"/>
        <s v="UNITED HEALTHCARE INTERNATIONAL LTD"/>
        <s v="VENUS MEDICARE LTD"/>
        <s v="WELLNESSHEALTH MGT SERVICES LTD"/>
        <s v="WETLANDS HEALTH SERVICES LTD"/>
        <s v="WISEHEALTH SERVICES LIMITED"/>
        <s v="ZUMA HEALTH TRUST"/>
      </sharedItems>
      <extLst>
        <ext xmlns:x15="http://schemas.microsoft.com/office/spreadsheetml/2010/11/main" uri="{4F2E5C28-24EA-4eb8-9CBF-B6C8F9C3D259}">
          <x15:cachedUniqueNames>
            <x15:cachedUniqueName index="0" name="[FTransactions].[HMO NAME].&amp;[ANCHOR HMO INTERNATIONAL COMPANY LTD]"/>
            <x15:cachedUniqueName index="1" name="[FTransactions].[HMO NAME].&amp;[AREWA HEALTH MAINTENANCE SERVICES]"/>
            <x15:cachedUniqueName index="2" name="[FTransactions].[HMO NAME].&amp;[AVON HEALTHCARE LIMITED]"/>
            <x15:cachedUniqueName index="3" name="[FTransactions].[HMO NAME].&amp;[BUPA INTERNATIONAL]"/>
            <x15:cachedUniqueName index="4" name="[FTransactions].[HMO NAME].&amp;[CLEARLINE INTERNATIONAL LIMITED]"/>
            <x15:cachedUniqueName index="5" name="[FTransactions].[HMO NAME].&amp;[COMPLETE MEDICARE LTD]"/>
            <x15:cachedUniqueName index="6" name="[FTransactions].[HMO NAME].&amp;[CUSTOMS SERVICES NHIS MONITORED]"/>
            <x15:cachedUniqueName index="7" name="[FTransactions].[HMO NAME].&amp;[DEFENCE HEALTH MAINTENANCE LTD]"/>
            <x15:cachedUniqueName index="8" name="[FTransactions].[HMO NAME].&amp;[DIAMOND SHIELD HEALTH SERVICES LTD.]"/>
            <x15:cachedUniqueName index="9" name="[FTransactions].[HMO NAME].&amp;[EXPATCARE HEALTH INTERNATIONAL LTD]"/>
            <x15:cachedUniqueName index="10" name="[FTransactions].[HMO NAME].&amp;[FCMB]"/>
            <x15:cachedUniqueName index="11" name="[FTransactions].[HMO NAME].&amp;[GMD HEALTHCARE LIMITED]"/>
            <x15:cachedUniqueName index="12" name="[FTransactions].[HMO NAME].&amp;[GNI HOM]"/>
            <x15:cachedUniqueName index="13" name="[FTransactions].[HMO NAME].&amp;[GREENFIELD H.C MANAGEMENT LTD]"/>
            <x15:cachedUniqueName index="14" name="[FTransactions].[HMO NAME].&amp;[HALLMARK HMO]"/>
            <x15:cachedUniqueName index="15" name="[FTransactions].[HMO NAME].&amp;[HEALTH PARTNERS LIMITED]"/>
            <x15:cachedUniqueName index="16" name="[FTransactions].[HMO NAME].&amp;[HEALTHCARE INTERNATIONAL LIMITED]"/>
            <x15:cachedUniqueName index="17" name="[FTransactions].[HMO NAME].&amp;[HEALTHCARE SECURITY LTD]"/>
            <x15:cachedUniqueName index="18" name="[FTransactions].[HMO NAME].&amp;[HEALTHSTONE HMO]"/>
            <x15:cachedUniqueName index="19" name="[FTransactions].[HMO NAME].&amp;[HYGEIA HMO LIMITED]"/>
            <x15:cachedUniqueName index="20" name="[FTransactions].[HMO NAME].&amp;[INTEGRATED HEALTHCARE LTD]"/>
            <x15:cachedUniqueName index="21" name="[FTransactions].[HMO NAME].&amp;[INT'L HEALTH MANAGEMENT SERVICES LTD]"/>
            <x15:cachedUniqueName index="22" name="[FTransactions].[HMO NAME].&amp;[IVES MEDICARE]"/>
            <x15:cachedUniqueName index="23" name="[FTransactions].[HMO NAME].&amp;[KACHMA]"/>
            <x15:cachedUniqueName index="24" name="[FTransactions].[HMO NAME].&amp;[LIBERTY BLUE]"/>
            <x15:cachedUniqueName index="25" name="[FTransactions].[HMO NAME].&amp;[LIFE WORTH HMO]"/>
            <x15:cachedUniqueName index="26" name="[FTransactions].[HMO NAME].&amp;[MAAYOIT HEALTHCARE LIMITED]"/>
            <x15:cachedUniqueName index="27" name="[FTransactions].[HMO NAME].&amp;[MANAGED CARE (THT)]"/>
            <x15:cachedUniqueName index="28" name="[FTransactions].[HMO NAME].&amp;[MANSARD HMO]"/>
            <x15:cachedUniqueName index="29" name="[FTransactions].[HMO NAME].&amp;[MARINA MEDICAL SERV. HMO LTD]"/>
            <x15:cachedUniqueName index="30" name="[FTransactions].[HMO NAME].&amp;[MARKFEMA NIGERIA LTD.]"/>
            <x15:cachedUniqueName index="31" name="[FTransactions].[HMO NAME].&amp;[MEDI PLAN HEALTH CARE LIMITED]"/>
            <x15:cachedUniqueName index="32" name="[FTransactions].[HMO NAME].&amp;[MEDICAL PARTNERS]"/>
            <x15:cachedUniqueName index="33" name="[FTransactions].[HMO NAME].&amp;[METRO HEALTH]"/>
            <x15:cachedUniqueName index="34" name="[FTransactions].[HMO NAME].&amp;[MULTI SHIELD NIGERIA LIMITED]"/>
            <x15:cachedUniqueName index="35" name="[FTransactions].[HMO NAME].&amp;[NNPC HMO]"/>
            <x15:cachedUniqueName index="36" name="[FTransactions].[HMO NAME].&amp;[NONSUCH MEDICARE LTD]"/>
            <x15:cachedUniqueName index="37" name="[FTransactions].[HMO NAME].&amp;[NOVO HEALTHCARE HMO]"/>
            <x15:cachedUniqueName index="38" name="[FTransactions].[HMO NAME].&amp;[OCEANIC HEALTH MANAGEMENT LIMITED]"/>
            <x15:cachedUniqueName index="39" name="[FTransactions].[HMO NAME].&amp;[POLICE HMO]"/>
            <x15:cachedUniqueName index="40" name="[FTransactions].[HMO NAME].&amp;[PRECIOUS HEALTHCARE LIMITED]"/>
            <x15:cachedUniqueName index="41" name="[FTransactions].[HMO NAME].&amp;[PREMIER MEDICAID]"/>
            <x15:cachedUniqueName index="42" name="[FTransactions].[HMO NAME].&amp;[PREMIUM HEALTH LTD]"/>
            <x15:cachedUniqueName index="43" name="[FTransactions].[HMO NAME].&amp;[PREPAID MEDICARE]"/>
            <x15:cachedUniqueName index="44" name="[FTransactions].[HMO NAME].&amp;[PREPAID MEDICARE SERVICES LTD]"/>
            <x15:cachedUniqueName index="45" name="[FTransactions].[HMO NAME].&amp;[PRINCETON HEALTH GROUP]"/>
            <x15:cachedUniqueName index="46" name="[FTransactions].[HMO NAME].&amp;[PROHEALTH HMO LIMITED]"/>
            <x15:cachedUniqueName index="47" name="[FTransactions].[HMO NAME].&amp;[RAUTHAGE HMO]"/>
            <x15:cachedUniqueName index="48" name="[FTransactions].[HMO NAME].&amp;[REDCARE HEALTH SERVICES LIMITED]"/>
            <x15:cachedUniqueName index="49" name="[FTransactions].[HMO NAME].&amp;[REGENIX HEALTH CARE SERVICE LIMITED]"/>
            <x15:cachedUniqueName index="50" name="[FTransactions].[HMO NAME].&amp;[RELIANCE HMO]"/>
            <x15:cachedUniqueName index="51" name="[FTransactions].[HMO NAME].&amp;[RODING HEALTHCARE HMO]"/>
            <x15:cachedUniqueName index="52" name="[FTransactions].[HMO NAME].&amp;[RONSBERGER NIGERIA LIMITED]"/>
            <x15:cachedUniqueName index="53" name="[FTransactions].[HMO NAME].&amp;[SALUS TRUST HMO]"/>
            <x15:cachedUniqueName index="54" name="[FTransactions].[HMO NAME].&amp;[SONGHAI HEALTH TRUST LTD]"/>
            <x15:cachedUniqueName index="55" name="[FTransactions].[HMO NAME].&amp;[SUNU LTD]"/>
            <x15:cachedUniqueName index="56" name="[FTransactions].[HMO NAME].&amp;[SWIFT HMO]"/>
            <x15:cachedUniqueName index="57" name="[FTransactions].[HMO NAME].&amp;[TOTAL HEALTH TRUST LIMITED]"/>
            <x15:cachedUniqueName index="58" name="[FTransactions].[HMO NAME].&amp;[ULTIMATE HEALTH MANAGEMENT SERVICES]"/>
            <x15:cachedUniqueName index="59" name="[FTransactions].[HMO NAME].&amp;[ULTIMATE HEALTH MANAGEMENT SERVICES LTD]"/>
            <x15:cachedUniqueName index="60" name="[FTransactions].[HMO NAME].&amp;[UNITED COMPREHENSIVE HEALTH MANAGERS LTD]"/>
            <x15:cachedUniqueName index="61" name="[FTransactions].[HMO NAME].&amp;[UNITED HEALTHCARE INTERNATIONAL LTD]"/>
            <x15:cachedUniqueName index="62" name="[FTransactions].[HMO NAME].&amp;[VENUS MEDICARE LTD]"/>
            <x15:cachedUniqueName index="63" name="[FTransactions].[HMO NAME].&amp;[WELLNESSHEALTH MGT SERVICES LTD]"/>
            <x15:cachedUniqueName index="64" name="[FTransactions].[HMO NAME].&amp;[WETLANDS HEALTH SERVICES LTD]"/>
            <x15:cachedUniqueName index="65" name="[FTransactions].[HMO NAME].&amp;[WISEHEALTH SERVICES LIMITED]"/>
            <x15:cachedUniqueName index="66" name="[FTransactions].[HMO NAME].&amp;[ZUMA HEALTH TRUST]"/>
          </x15:cachedUniqueNames>
        </ext>
      </extLst>
    </cacheField>
    <cacheField name="[FTransactions].[HMO CATEGORY].[HMO CATEGORY]" caption="HMO CATEGORY" numFmtId="0" hierarchy="19"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0"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3"/>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fieldsUsage count="2">
        <fieldUsage x="-1"/>
        <fieldUsage x="4"/>
      </fieldsUsage>
    </cacheHierarchy>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oneField="1">
      <fieldsUsage count="1">
        <fieldUsage x="0"/>
      </fieldsUsage>
    </cacheHierarchy>
    <cacheHierarchy uniqueName="[Measures].[Total NHIS Services 2020]" caption="Total NHIS Services 2020" measure="1" displayFolder="" measureGroup="FTransactions" count="0" oneField="1">
      <fieldsUsage count="1">
        <fieldUsage x="1"/>
      </fieldsUsage>
    </cacheHierarchy>
    <cacheHierarchy uniqueName="[Measures].[Percentage Change]" caption="Percentage Change" measure="1" displayFolder="" measureGroup="FTransactions" count="0" oneField="1">
      <fieldsUsage count="1">
        <fieldUsage x="2"/>
      </fieldsUsage>
    </cacheHierarchy>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19907407" createdVersion="5" refreshedVersion="8" minRefreshableVersion="3" recordCount="0" supportSubquery="1" supportAdvancedDrill="1" xr:uid="{EA644289-F35F-45FC-8740-5697D7C5844C}">
  <cacheSource type="external" connectionId="6"/>
  <cacheFields count="4">
    <cacheField name="[DCalendar].[Year].[Year]" caption="Year" numFmtId="0" hierarchy="2" level="1">
      <sharedItems containsSemiMixedTypes="0" containsString="0" containsNumber="1" containsInteger="1" minValue="2019" maxValue="2020" count="2">
        <n v="2019"/>
        <n v="2020"/>
      </sharedItems>
      <extLst>
        <ext xmlns:x15="http://schemas.microsoft.com/office/spreadsheetml/2010/11/main" uri="{4F2E5C28-24EA-4eb8-9CBF-B6C8F9C3D259}">
          <x15:cachedUniqueNames>
            <x15:cachedUniqueName index="0" name="[DCalendar].[Year].&amp;[2019]"/>
            <x15:cachedUniqueName index="1" name="[DCalendar].[Year].&amp;[2020]"/>
          </x15:cachedUniqueNames>
        </ext>
      </extLst>
    </cacheField>
    <cacheField name="[Measures].[Cummulative Yearly Total]" caption="Cummulative Yearly Total" numFmtId="0" hierarchy="35" level="32767"/>
    <cacheField name="[DCalendar].[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Calendar].[Month].&amp;[January]"/>
            <x15:cachedUniqueName index="1" name="[DCalendar].[Month].&amp;[February]"/>
            <x15:cachedUniqueName index="2" name="[DCalendar].[Month].&amp;[March]"/>
            <x15:cachedUniqueName index="3" name="[DCalendar].[Month].&amp;[April]"/>
            <x15:cachedUniqueName index="4" name="[DCalendar].[Month].&amp;[May]"/>
            <x15:cachedUniqueName index="5" name="[DCalendar].[Month].&amp;[June]"/>
            <x15:cachedUniqueName index="6" name="[DCalendar].[Month].&amp;[July]"/>
            <x15:cachedUniqueName index="7" name="[DCalendar].[Month].&amp;[August]"/>
            <x15:cachedUniqueName index="8" name="[DCalendar].[Month].&amp;[September]"/>
            <x15:cachedUniqueName index="9" name="[DCalendar].[Month].&amp;[October]"/>
            <x15:cachedUniqueName index="10" name="[DCalendar].[Month].&amp;[November]"/>
            <x15:cachedUniqueName index="11" name="[DCalendar].[Month].&amp;[December]"/>
          </x15:cachedUniqueNames>
        </ext>
      </extLst>
    </cacheField>
    <cacheField name="[FTransactions].[HMO CATEGORY].[HMO CATEGORY]" caption="HMO CATEGORY" numFmtId="0" hierarchy="19"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2" memberValueDatatype="20" unbalanced="0">
      <fieldsUsage count="2">
        <fieldUsage x="-1"/>
        <fieldUsage x="0"/>
      </fieldsUsage>
    </cacheHierarchy>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2"/>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fieldsUsage count="2">
        <fieldUsage x="-1"/>
        <fieldUsage x="3"/>
      </fieldsUsage>
    </cacheHierarchy>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oneField="1">
      <fieldsUsage count="1">
        <fieldUsage x="1"/>
      </fieldsUsage>
    </cacheHierarchy>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22106485" createdVersion="6" refreshedVersion="8" minRefreshableVersion="3" recordCount="0" supportSubquery="1" supportAdvancedDrill="1" xr:uid="{FAF4BB1B-9567-4ED5-A2CD-FD5635622A40}">
  <cacheSource type="external" connectionId="6"/>
  <cacheFields count="4">
    <cacheField name="[DCalendar].[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Calendar].[Month].&amp;[January]"/>
            <x15:cachedUniqueName index="1" name="[DCalendar].[Month].&amp;[February]"/>
            <x15:cachedUniqueName index="2" name="[DCalendar].[Month].&amp;[March]"/>
            <x15:cachedUniqueName index="3" name="[DCalendar].[Month].&amp;[April]"/>
            <x15:cachedUniqueName index="4" name="[DCalendar].[Month].&amp;[May]"/>
            <x15:cachedUniqueName index="5" name="[DCalendar].[Month].&amp;[June]"/>
            <x15:cachedUniqueName index="6" name="[DCalendar].[Month].&amp;[July]"/>
            <x15:cachedUniqueName index="7" name="[DCalendar].[Month].&amp;[August]"/>
            <x15:cachedUniqueName index="8" name="[DCalendar].[Month].&amp;[September]"/>
            <x15:cachedUniqueName index="9" name="[DCalendar].[Month].&amp;[October]"/>
            <x15:cachedUniqueName index="10" name="[DCalendar].[Month].&amp;[November]"/>
            <x15:cachedUniqueName index="11" name="[DCalendar].[Month].&amp;[December]"/>
          </x15:cachedUniqueNames>
        </ext>
      </extLst>
    </cacheField>
    <cacheField name="[Measures].[Total 10% Co-Payment]" caption="Total 10% Co-Payment" numFmtId="0" hierarchy="41" level="32767"/>
    <cacheField name="[Measures].[Total Clinic owing Pharmacy]" caption="Total Clinic owing Pharmacy" numFmtId="0" hierarchy="42" level="32767"/>
    <cacheField name="[FTransactions].[HMO CATEGORY].[HMO CATEGORY]" caption="HMO CATEGORY" numFmtId="0" hierarchy="19"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0"/>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fieldsUsage count="2">
        <fieldUsage x="-1"/>
        <fieldUsage x="3"/>
      </fieldsUsage>
    </cacheHierarchy>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oneField="1">
      <fieldsUsage count="1">
        <fieldUsage x="1"/>
      </fieldsUsage>
    </cacheHierarchy>
    <cacheHierarchy uniqueName="[Measures].[Total Clinic owing Pharmacy]" caption="Total Clinic owing Pharmacy" measure="1" displayFolder="" measureGroup="FTransactions" count="0" oneField="1">
      <fieldsUsage count="1">
        <fieldUsage x="2"/>
      </fieldsUsage>
    </cacheHierarchy>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22685185" createdVersion="6" refreshedVersion="8" minRefreshableVersion="3" recordCount="0" supportSubquery="1" supportAdvancedDrill="1" xr:uid="{2E3B33A4-3FA6-4B31-92ED-BF8C1FA811A9}">
  <cacheSource type="external" connectionId="6"/>
  <cacheFields count="4">
    <cacheField name="[DCalendar].[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Calendar].[Month].&amp;[January]"/>
            <x15:cachedUniqueName index="1" name="[DCalendar].[Month].&amp;[February]"/>
            <x15:cachedUniqueName index="2" name="[DCalendar].[Month].&amp;[March]"/>
            <x15:cachedUniqueName index="3" name="[DCalendar].[Month].&amp;[April]"/>
            <x15:cachedUniqueName index="4" name="[DCalendar].[Month].&amp;[May]"/>
            <x15:cachedUniqueName index="5" name="[DCalendar].[Month].&amp;[June]"/>
            <x15:cachedUniqueName index="6" name="[DCalendar].[Month].&amp;[July]"/>
            <x15:cachedUniqueName index="7" name="[DCalendar].[Month].&amp;[August]"/>
            <x15:cachedUniqueName index="8" name="[DCalendar].[Month].&amp;[September]"/>
            <x15:cachedUniqueName index="9" name="[DCalendar].[Month].&amp;[October]"/>
            <x15:cachedUniqueName index="10" name="[DCalendar].[Month].&amp;[November]"/>
            <x15:cachedUniqueName index="11" name="[DCalendar].[Month].&amp;[December]"/>
          </x15:cachedUniqueNames>
        </ext>
      </extLst>
    </cacheField>
    <cacheField name="[Measures].[Total 10% Co-Payment]" caption="Total 10% Co-Payment" numFmtId="0" hierarchy="41" level="32767"/>
    <cacheField name="[Measures].[Total Clinic owing Pharmacy]" caption="Total Clinic owing Pharmacy" numFmtId="0" hierarchy="42" level="32767"/>
    <cacheField name="[FTransactions].[HMO CATEGORY].[HMO CATEGORY]" caption="HMO CATEGORY" numFmtId="0" hierarchy="19"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0"/>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fieldsUsage count="2">
        <fieldUsage x="-1"/>
        <fieldUsage x="3"/>
      </fieldsUsage>
    </cacheHierarchy>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oneField="1">
      <fieldsUsage count="1">
        <fieldUsage x="1"/>
      </fieldsUsage>
    </cacheHierarchy>
    <cacheHierarchy uniqueName="[Measures].[Total Clinic owing Pharmacy]" caption="Total Clinic owing Pharmacy" measure="1" displayFolder="" measureGroup="FTransactions" count="0" oneField="1">
      <fieldsUsage count="1">
        <fieldUsage x="2"/>
      </fieldsUsage>
    </cacheHierarchy>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23263886" createdVersion="6" refreshedVersion="8" minRefreshableVersion="3" recordCount="0" supportSubquery="1" supportAdvancedDrill="1" xr:uid="{9D8D9E9A-7D30-432A-9FDD-0CCE6D16337E}">
  <cacheSource type="external" connectionId="6"/>
  <cacheFields count="6">
    <cacheField name="[Measures].[Total NHIS Visit]" caption="Total NHIS Visit" numFmtId="0" hierarchy="43" level="32767"/>
    <cacheField name="[Measures].[Total NHIS FFS]" caption="Total NHIS FFS" numFmtId="0" hierarchy="44" level="32767"/>
    <cacheField name="[Measures].[Total NHIS CAP]" caption="Total NHIS CAP" numFmtId="0" hierarchy="45" level="32767"/>
    <cacheField name="[FTransactions].[Location/Department].[Location/Department]" caption="Location/Department" numFmtId="0" hierarchy="21" level="1">
      <sharedItems count="4">
        <s v="Almadina Clinic"/>
        <s v="Almadina Diagnostics"/>
        <s v="Almadina Inpatient"/>
        <s v="Almadina Pharmacy"/>
      </sharedItems>
      <extLst>
        <ext xmlns:x15="http://schemas.microsoft.com/office/spreadsheetml/2010/11/main" uri="{4F2E5C28-24EA-4eb8-9CBF-B6C8F9C3D259}">
          <x15:cachedUniqueNames>
            <x15:cachedUniqueName index="0" name="[FTransactions].[Location/Department].&amp;[Almadina Clinic]"/>
            <x15:cachedUniqueName index="1" name="[FTransactions].[Location/Department].&amp;[Almadina Diagnostics]"/>
            <x15:cachedUniqueName index="2" name="[FTransactions].[Location/Department].&amp;[Almadina Inpatient]"/>
            <x15:cachedUniqueName index="3" name="[FTransactions].[Location/Department].&amp;[Almadina Pharmacy]"/>
          </x15:cachedUniqueNames>
        </ext>
      </extLst>
    </cacheField>
    <cacheField name="[Measures].[Avr. NHIS visit]" caption="Avr. NHIS visit" numFmtId="0" hierarchy="47" level="32767"/>
    <cacheField name="[FTransactions].[HMO CATEGORY].[HMO CATEGORY]" caption="HMO CATEGORY" numFmtId="0" hierarchy="19"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0"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0"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fieldsUsage count="2">
        <fieldUsage x="-1"/>
        <fieldUsage x="5"/>
      </fieldsUsage>
    </cacheHierarchy>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fieldsUsage count="2">
        <fieldUsage x="-1"/>
        <fieldUsage x="3"/>
      </fieldsUsage>
    </cacheHierarchy>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oneField="1">
      <fieldsUsage count="1">
        <fieldUsage x="0"/>
      </fieldsUsage>
    </cacheHierarchy>
    <cacheHierarchy uniqueName="[Measures].[Total NHIS FFS]" caption="Total NHIS FFS" measure="1" displayFolder="" measureGroup="FTransactions" count="0" oneField="1">
      <fieldsUsage count="1">
        <fieldUsage x="1"/>
      </fieldsUsage>
    </cacheHierarchy>
    <cacheHierarchy uniqueName="[Measures].[Total NHIS CAP]" caption="Total NHIS CAP" measure="1" displayFolder="" measureGroup="FTransactions" count="0" oneField="1">
      <fieldsUsage count="1">
        <fieldUsage x="2"/>
      </fieldsUsage>
    </cacheHierarchy>
    <cacheHierarchy uniqueName="[Measures].[Ave.Monthly NHIS visit]" caption="Ave.Monthly NHIS visit" measure="1" displayFolder="" measureGroup="FTransactions" count="0"/>
    <cacheHierarchy uniqueName="[Measures].[Avr. NHIS visit]" caption="Avr. NHIS visit" measure="1" displayFolder="" measureGroup="FTransactions" count="0" oneField="1">
      <fieldsUsage count="1">
        <fieldUsage x="4"/>
      </fieldsUsage>
    </cacheHierarchy>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Josiah" refreshedDate="45128.987023958332" createdVersion="6" refreshedVersion="8" minRefreshableVersion="3" recordCount="0" supportSubquery="1" supportAdvancedDrill="1" xr:uid="{86072BC4-3C06-40A4-BC16-2506A0D9269D}">
  <cacheSource type="external" connectionId="6"/>
  <cacheFields count="6">
    <cacheField name="[FTransactions].[Location/Department].[Location/Department]" caption="Location/Department" numFmtId="0" hierarchy="21" level="1">
      <sharedItems count="4">
        <s v="Almadina Clinic"/>
        <s v="Almadina Diagnostics"/>
        <s v="Almadina Inpatient"/>
        <s v="Almadina Pharmacy"/>
      </sharedItems>
      <extLst>
        <ext xmlns:x15="http://schemas.microsoft.com/office/spreadsheetml/2010/11/main" uri="{4F2E5C28-24EA-4eb8-9CBF-B6C8F9C3D259}">
          <x15:cachedUniqueNames>
            <x15:cachedUniqueName index="0" name="[FTransactions].[Location/Department].&amp;[Almadina Clinic]"/>
            <x15:cachedUniqueName index="1" name="[FTransactions].[Location/Department].&amp;[Almadina Diagnostics]"/>
            <x15:cachedUniqueName index="2" name="[FTransactions].[Location/Department].&amp;[Almadina Inpatient]"/>
            <x15:cachedUniqueName index="3" name="[FTransactions].[Location/Department].&amp;[Almadina Pharmacy]"/>
          </x15:cachedUniqueNames>
        </ext>
      </extLst>
    </cacheField>
    <cacheField name="[Measures].[Total Cost of Serv.]" caption="Total Cost of Serv." numFmtId="0" hierarchy="34" level="32767"/>
    <cacheField name="[Measures].[Ave.Cost FFS]" caption="Ave.Cost FFS" numFmtId="0" hierarchy="33" level="32767"/>
    <cacheField name="[Measures].[Ave.Cost CAP]" caption="Ave.Cost CAP" numFmtId="0" hierarchy="31" level="32767"/>
    <cacheField name="[Measures].[Avr. Cost of Serv.]" caption="Avr. Cost of Serv." numFmtId="0" hierarchy="52" level="32767"/>
    <cacheField name="[FTransactions].[HMO CATEGORY].[HMO CATEGORY]" caption="HMO CATEGORY" numFmtId="0" hierarchy="19"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0"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0"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fieldsUsage count="2">
        <fieldUsage x="-1"/>
        <fieldUsage x="5"/>
      </fieldsUsage>
    </cacheHierarchy>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fieldsUsage count="2">
        <fieldUsage x="-1"/>
        <fieldUsage x="0"/>
      </fieldsUsage>
    </cacheHierarchy>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oneField="1">
      <fieldsUsage count="1">
        <fieldUsage x="3"/>
      </fieldsUsage>
    </cacheHierarchy>
    <cacheHierarchy uniqueName="[Measures].[Total FFS]" caption="Total FFS" measure="1" displayFolder="" measureGroup="FTransactions" count="0"/>
    <cacheHierarchy uniqueName="[Measures].[Ave.Cost FFS]" caption="Ave.Cost FFS" measure="1" displayFolder="" measureGroup="FTransactions" count="0" oneField="1">
      <fieldsUsage count="1">
        <fieldUsage x="2"/>
      </fieldsUsage>
    </cacheHierarchy>
    <cacheHierarchy uniqueName="[Measures].[Total Cost of Serv.]" caption="Total Cost of Serv." measure="1" displayFolder="" measureGroup="FTransactions" count="0" oneField="1">
      <fieldsUsage count="1">
        <fieldUsage x="1"/>
      </fieldsUsage>
    </cacheHierarchy>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oneField="1">
      <fieldsUsage count="1">
        <fieldUsage x="4"/>
      </fieldsUsage>
    </cacheHierarchy>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659DA32-F950-45BF-98F9-847AE0743E90}" name="Avr.Dptm.Visit" cacheId="14" applyNumberFormats="0" applyBorderFormats="0" applyFontFormats="0" applyPatternFormats="0" applyAlignmentFormats="0" applyWidthHeightFormats="1" dataCaption="Values" tag="2aa0f371-81bc-4760-8403-9519bfb969ee" updatedVersion="8" minRefreshableVersion="3" subtotalHiddenItems="1" itemPrintTitles="1" createdVersion="6" indent="0" compact="0" compactData="0" multipleFieldFilters="0">
  <location ref="F15:K20" firstHeaderRow="0" firstDataRow="1" firstDataCol="1"/>
  <pivotFields count="7">
    <pivotField dataField="1" compact="0" outline="0" subtotalTop="0" showAll="0"/>
    <pivotField dataField="1" compact="0" outline="0" subtotalTop="0" showAll="0"/>
    <pivotField dataField="1" compact="0" outline="0" subtotalTop="0" showAll="0"/>
    <pivotField axis="axisRow" compact="0" allDrilled="1" outline="0" subtotalTop="0" showAll="0" sortType="descending" defaultAttributeDrillState="1">
      <items count="5">
        <item x="3"/>
        <item x="2"/>
        <item x="1"/>
        <item x="0"/>
        <item t="default"/>
      </items>
    </pivotField>
    <pivotField dataField="1" compact="0" outline="0" subtotalTop="0" showAll="0"/>
    <pivotField dataField="1" compact="0" outline="0" subtotalTop="0" showAll="0"/>
    <pivotField compact="0" allDrilled="1" outline="0" subtotalTop="0" showAll="0" dataSourceSort="1" defaultAttributeDrillState="1"/>
  </pivotFields>
  <rowFields count="1">
    <field x="3"/>
  </rowFields>
  <rowItems count="5">
    <i>
      <x/>
    </i>
    <i>
      <x v="1"/>
    </i>
    <i>
      <x v="2"/>
    </i>
    <i>
      <x v="3"/>
    </i>
    <i t="grand">
      <x/>
    </i>
  </rowItems>
  <colFields count="1">
    <field x="-2"/>
  </colFields>
  <colItems count="5">
    <i>
      <x/>
    </i>
    <i i="1">
      <x v="1"/>
    </i>
    <i i="2">
      <x v="2"/>
    </i>
    <i i="3">
      <x v="3"/>
    </i>
    <i i="4">
      <x v="4"/>
    </i>
  </colItems>
  <dataFields count="5">
    <dataField fld="0" subtotal="count" baseField="0" baseItem="0"/>
    <dataField fld="4" subtotal="count" baseField="0" baseItem="0"/>
    <dataField fld="1" subtotal="count" baseField="0" baseItem="0"/>
    <dataField fld="2" subtotal="count" baseField="0" baseItem="0"/>
    <dataField fld="5" subtotal="count" baseField="0" baseItem="0"/>
  </dataFields>
  <formats count="8">
    <format dxfId="38">
      <pivotArea dataOnly="0" labelOnly="1" outline="0" fieldPosition="0">
        <references count="1">
          <reference field="4294967294" count="1">
            <x v="1"/>
          </reference>
        </references>
      </pivotArea>
    </format>
    <format dxfId="37">
      <pivotArea outline="0" fieldPosition="0">
        <references count="2">
          <reference field="4294967294" count="1" selected="0">
            <x v="1"/>
          </reference>
          <reference field="3" count="1" selected="0">
            <x v="3"/>
          </reference>
        </references>
      </pivotArea>
    </format>
    <format dxfId="36">
      <pivotArea outline="0" fieldPosition="0">
        <references count="2">
          <reference field="4294967294" count="1" selected="0">
            <x v="1"/>
          </reference>
          <reference field="3" count="1" selected="0">
            <x v="2"/>
          </reference>
        </references>
      </pivotArea>
    </format>
    <format dxfId="35">
      <pivotArea outline="0" fieldPosition="0">
        <references count="2">
          <reference field="4294967294" count="1" selected="0">
            <x v="1"/>
          </reference>
          <reference field="3" count="1" selected="0">
            <x v="1"/>
          </reference>
        </references>
      </pivotArea>
    </format>
    <format dxfId="34">
      <pivotArea outline="0" fieldPosition="0">
        <references count="2">
          <reference field="4294967294" count="1" selected="0">
            <x v="1"/>
          </reference>
          <reference field="3" count="1" selected="0">
            <x v="0"/>
          </reference>
        </references>
      </pivotArea>
    </format>
    <format dxfId="33">
      <pivotArea outline="0" fieldPosition="0">
        <references count="2">
          <reference field="4294967294" count="1" selected="0">
            <x v="2"/>
          </reference>
          <reference field="3" count="1" selected="0">
            <x v="0"/>
          </reference>
        </references>
      </pivotArea>
    </format>
    <format dxfId="32">
      <pivotArea outline="0" fieldPosition="0">
        <references count="2">
          <reference field="4294967294" count="1" selected="0">
            <x v="2"/>
          </reference>
          <reference field="3" count="3" selected="0">
            <x v="1"/>
            <x v="2"/>
            <x v="3"/>
          </reference>
        </references>
      </pivotArea>
    </format>
    <format dxfId="31">
      <pivotArea outline="0" fieldPosition="0">
        <references count="2">
          <reference field="4294967294" count="1" selected="0">
            <x v="4"/>
          </reference>
          <reference field="3" count="0" selected="0"/>
        </references>
      </pivotArea>
    </format>
  </format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DCalendar]"/>
      </x15:pivotTableUISettings>
    </ext>
    <ext xmlns:xpdl="http://schemas.microsoft.com/office/spreadsheetml/2016/pivotdefaultlayout" uri="{747A6164-185A-40DC-8AA5-F01512510D54}">
      <xpdl:pivotTableDefinition16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051EC48-2991-475E-8B03-EBEC1B57B84E}" name="ClinicOwingPharmacy" cacheId="6" applyNumberFormats="0" applyBorderFormats="0" applyFontFormats="0" applyPatternFormats="0" applyAlignmentFormats="0" applyWidthHeightFormats="1" dataCaption="Values" tag="8f233643-03e1-493d-b20c-457b8ed2bc93" updatedVersion="8" minRefreshableVersion="3" useAutoFormatting="1" subtotalHiddenItems="1" itemPrintTitles="1" createdVersion="6" indent="0" compact="0" compactData="0" multipleFieldFilters="0">
  <location ref="B41:D54" firstHeaderRow="0" firstDataRow="1" firstDataCol="1"/>
  <pivotFields count="4">
    <pivotField axis="axisRow"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pivotField dataField="1" compact="0" outline="0" subtotalTop="0" showAll="0"/>
    <pivotField compact="0" allDrilled="1" outline="0" subtotalTop="0"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fld="1" subtotal="count" baseField="0" baseItem="0"/>
    <dataField fld="2" subtotal="count" baseField="0" baseItem="0"/>
  </dataField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19CC1DF-04E2-4600-9BB1-CF99DC3B8991}" name="COuntofvisits" cacheId="7" applyNumberFormats="0" applyBorderFormats="0" applyFontFormats="0" applyPatternFormats="0" applyAlignmentFormats="0" applyWidthHeightFormats="1" dataCaption="Values" tag="3d44bafa-fb42-4eec-8368-485e5dba0ab4" updatedVersion="8" minRefreshableVersion="3" useAutoFormatting="1" subtotalHiddenItems="1" itemPrintTitles="1" createdVersion="6" indent="0" compact="0" compactData="0" multipleFieldFilters="0">
  <location ref="AG26:AK31" firstHeaderRow="0" firstDataRow="1" firstDataCol="1"/>
  <pivotFields count="6">
    <pivotField dataField="1" compact="0" outline="0" subtotalTop="0" showAll="0"/>
    <pivotField dataField="1" compact="0" outline="0" subtotalTop="0" showAll="0"/>
    <pivotField dataField="1" compact="0" outline="0" subtotalTop="0" showAll="0"/>
    <pivotField axis="axisRow" compact="0" allDrilled="1" outline="0" subtotalTop="0" showAll="0" dataSourceSort="1" defaultAttributeDrillState="1">
      <items count="5">
        <item x="0"/>
        <item x="1"/>
        <item x="2"/>
        <item x="3"/>
        <item t="default"/>
      </items>
    </pivotField>
    <pivotField dataField="1" compact="0" outline="0" subtotalTop="0" showAll="0"/>
    <pivotField compact="0" allDrilled="1" outline="0" subtotalTop="0" showAll="0" dataSourceSort="1" defaultAttributeDrillState="1"/>
  </pivotFields>
  <rowFields count="1">
    <field x="3"/>
  </rowFields>
  <rowItems count="5">
    <i>
      <x/>
    </i>
    <i>
      <x v="1"/>
    </i>
    <i>
      <x v="2"/>
    </i>
    <i>
      <x v="3"/>
    </i>
    <i t="grand">
      <x/>
    </i>
  </rowItems>
  <colFields count="1">
    <field x="-2"/>
  </colFields>
  <colItems count="4">
    <i>
      <x/>
    </i>
    <i i="1">
      <x v="1"/>
    </i>
    <i i="2">
      <x v="2"/>
    </i>
    <i i="3">
      <x v="3"/>
    </i>
  </colItems>
  <dataFields count="4">
    <dataField fld="0" subtotal="count" baseField="0" baseItem="0"/>
    <dataField fld="4" subtotal="count" baseField="0" baseItem="0"/>
    <dataField fld="1" subtotal="count" baseField="0" baseItem="0"/>
    <dataField fld="2" subtotal="count" baseField="0" baseItem="0"/>
  </dataFields>
  <formats count="5">
    <format dxfId="8">
      <pivotArea dataOnly="0" labelOnly="1" outline="0" fieldPosition="0">
        <references count="1">
          <reference field="4294967294" count="1">
            <x v="1"/>
          </reference>
        </references>
      </pivotArea>
    </format>
    <format dxfId="7">
      <pivotArea outline="0" fieldPosition="0">
        <references count="2">
          <reference field="4294967294" count="1" selected="0">
            <x v="1"/>
          </reference>
          <reference field="3" count="1" selected="0">
            <x v="0"/>
          </reference>
        </references>
      </pivotArea>
    </format>
    <format dxfId="6">
      <pivotArea outline="0" fieldPosition="0">
        <references count="2">
          <reference field="4294967294" count="1" selected="0">
            <x v="1"/>
          </reference>
          <reference field="3" count="1" selected="0">
            <x v="1"/>
          </reference>
        </references>
      </pivotArea>
    </format>
    <format dxfId="5">
      <pivotArea outline="0" fieldPosition="0">
        <references count="2">
          <reference field="4294967294" count="1" selected="0">
            <x v="1"/>
          </reference>
          <reference field="3" count="1" selected="0">
            <x v="2"/>
          </reference>
        </references>
      </pivotArea>
    </format>
    <format dxfId="4">
      <pivotArea outline="0" fieldPosition="0">
        <references count="2">
          <reference field="4294967294" count="1" selected="0">
            <x v="1"/>
          </reference>
          <reference field="3" count="1" selected="0">
            <x v="3"/>
          </reference>
        </references>
      </pivotArea>
    </format>
  </format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6924515-EE26-4CDF-9AD8-6AEF20E6E1B5}" name="chartCylinder" cacheId="15" applyNumberFormats="0" applyBorderFormats="0" applyFontFormats="0" applyPatternFormats="0" applyAlignmentFormats="0" applyWidthHeightFormats="1" dataCaption="Values" tag="60acbdde-e488-44de-b3b2-cd3ed255f9a2" updatedVersion="8" minRefreshableVersion="3" useAutoFormatting="1" subtotalHiddenItems="1" itemPrintTitles="1" createdVersion="6" indent="0" compact="0" compactData="0" multipleFieldFilters="0" chartFormat="175">
  <location ref="AG11:AL13" firstHeaderRow="1" firstDataRow="2" firstDataCol="1"/>
  <pivotFields count="3">
    <pivotField axis="axisCol" compact="0" allDrilled="1" outline="0" subtotalTop="0" showAll="0" dataSourceSort="1" defaultAttributeDrillState="1">
      <items count="5">
        <item x="0"/>
        <item x="1"/>
        <item x="2"/>
        <item x="3"/>
        <item t="default"/>
      </items>
    </pivotField>
    <pivotField dataField="1" compact="0" outline="0" subtotalTop="0" showAll="0"/>
    <pivotField compact="0" allDrilled="1" outline="0" subtotalTop="0" showAll="0" dataSourceSort="1" defaultAttributeDrillState="1"/>
  </pivotFields>
  <rowItems count="1">
    <i/>
  </rowItems>
  <colFields count="1">
    <field x="0"/>
  </colFields>
  <colItems count="5">
    <i>
      <x/>
    </i>
    <i>
      <x v="1"/>
    </i>
    <i>
      <x v="2"/>
    </i>
    <i>
      <x v="3"/>
    </i>
    <i t="grand">
      <x/>
    </i>
  </colItems>
  <dataFields count="1">
    <dataField fld="1" subtotal="count" baseField="0" baseItem="0"/>
  </dataFields>
  <formats count="4">
    <format dxfId="12">
      <pivotArea outline="0" fieldPosition="0">
        <references count="1">
          <reference field="0" count="1" selected="0">
            <x v="0"/>
          </reference>
        </references>
      </pivotArea>
    </format>
    <format dxfId="11">
      <pivotArea outline="0" fieldPosition="0">
        <references count="1">
          <reference field="0" count="1" selected="0">
            <x v="1"/>
          </reference>
        </references>
      </pivotArea>
    </format>
    <format dxfId="10">
      <pivotArea outline="0" fieldPosition="0">
        <references count="1">
          <reference field="0" count="1" selected="0">
            <x v="2"/>
          </reference>
        </references>
      </pivotArea>
    </format>
    <format dxfId="9">
      <pivotArea outline="0" fieldPosition="0">
        <references count="1">
          <reference field="0" count="1" selected="0">
            <x v="3"/>
          </reference>
        </references>
      </pivotArea>
    </format>
  </formats>
  <chartFormats count="620">
    <chartFormat chart="14" format="1"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22" format="1" series="1">
      <pivotArea type="data" outline="0" fieldPosition="0">
        <references count="2">
          <reference field="4294967294" count="1" selected="0">
            <x v="0"/>
          </reference>
          <reference field="0" count="1" selected="0">
            <x v="0"/>
          </reference>
        </references>
      </pivotArea>
    </chartFormat>
    <chartFormat chart="22" format="2" series="1">
      <pivotArea type="data" outline="0" fieldPosition="0">
        <references count="2">
          <reference field="4294967294" count="1" selected="0">
            <x v="0"/>
          </reference>
          <reference field="0" count="1" selected="0">
            <x v="1"/>
          </reference>
        </references>
      </pivotArea>
    </chartFormat>
    <chartFormat chart="22" format="3" series="1">
      <pivotArea type="data" outline="0" fieldPosition="0">
        <references count="2">
          <reference field="4294967294" count="1" selected="0">
            <x v="0"/>
          </reference>
          <reference field="0" count="1" selected="0">
            <x v="2"/>
          </reference>
        </references>
      </pivotArea>
    </chartFormat>
    <chartFormat chart="22" format="4" series="1">
      <pivotArea type="data" outline="0" fieldPosition="0">
        <references count="2">
          <reference field="4294967294" count="1" selected="0">
            <x v="0"/>
          </reference>
          <reference field="0" count="1" selected="0">
            <x v="3"/>
          </reference>
        </references>
      </pivotArea>
    </chartFormat>
    <chartFormat chart="23" format="1" series="1">
      <pivotArea type="data" outline="0" fieldPosition="0">
        <references count="2">
          <reference field="4294967294" count="1" selected="0">
            <x v="0"/>
          </reference>
          <reference field="0" count="1" selected="0">
            <x v="0"/>
          </reference>
        </references>
      </pivotArea>
    </chartFormat>
    <chartFormat chart="23" format="2" series="1">
      <pivotArea type="data" outline="0" fieldPosition="0">
        <references count="2">
          <reference field="4294967294" count="1" selected="0">
            <x v="0"/>
          </reference>
          <reference field="0" count="1" selected="0">
            <x v="1"/>
          </reference>
        </references>
      </pivotArea>
    </chartFormat>
    <chartFormat chart="23" format="3" series="1">
      <pivotArea type="data" outline="0" fieldPosition="0">
        <references count="2">
          <reference field="4294967294" count="1" selected="0">
            <x v="0"/>
          </reference>
          <reference field="0" count="1" selected="0">
            <x v="2"/>
          </reference>
        </references>
      </pivotArea>
    </chartFormat>
    <chartFormat chart="23" format="4" series="1">
      <pivotArea type="data" outline="0" fieldPosition="0">
        <references count="2">
          <reference field="4294967294" count="1" selected="0">
            <x v="0"/>
          </reference>
          <reference field="0" count="1" selected="0">
            <x v="3"/>
          </reference>
        </references>
      </pivotArea>
    </chartFormat>
    <chartFormat chart="24" format="1" series="1">
      <pivotArea type="data" outline="0" fieldPosition="0">
        <references count="2">
          <reference field="4294967294" count="1" selected="0">
            <x v="0"/>
          </reference>
          <reference field="0" count="1" selected="0">
            <x v="0"/>
          </reference>
        </references>
      </pivotArea>
    </chartFormat>
    <chartFormat chart="24" format="2" series="1">
      <pivotArea type="data" outline="0" fieldPosition="0">
        <references count="2">
          <reference field="4294967294" count="1" selected="0">
            <x v="0"/>
          </reference>
          <reference field="0" count="1" selected="0">
            <x v="1"/>
          </reference>
        </references>
      </pivotArea>
    </chartFormat>
    <chartFormat chart="24" format="3" series="1">
      <pivotArea type="data" outline="0" fieldPosition="0">
        <references count="2">
          <reference field="4294967294" count="1" selected="0">
            <x v="0"/>
          </reference>
          <reference field="0" count="1" selected="0">
            <x v="2"/>
          </reference>
        </references>
      </pivotArea>
    </chartFormat>
    <chartFormat chart="24" format="4" series="1">
      <pivotArea type="data" outline="0" fieldPosition="0">
        <references count="2">
          <reference field="4294967294" count="1" selected="0">
            <x v="0"/>
          </reference>
          <reference field="0" count="1" selected="0">
            <x v="3"/>
          </reference>
        </references>
      </pivotArea>
    </chartFormat>
    <chartFormat chart="25" format="1" series="1">
      <pivotArea type="data" outline="0" fieldPosition="0">
        <references count="2">
          <reference field="4294967294" count="1" selected="0">
            <x v="0"/>
          </reference>
          <reference field="0" count="1" selected="0">
            <x v="0"/>
          </reference>
        </references>
      </pivotArea>
    </chartFormat>
    <chartFormat chart="25" format="2" series="1">
      <pivotArea type="data" outline="0" fieldPosition="0">
        <references count="2">
          <reference field="4294967294" count="1" selected="0">
            <x v="0"/>
          </reference>
          <reference field="0" count="1" selected="0">
            <x v="1"/>
          </reference>
        </references>
      </pivotArea>
    </chartFormat>
    <chartFormat chart="25" format="3" series="1">
      <pivotArea type="data" outline="0" fieldPosition="0">
        <references count="2">
          <reference field="4294967294" count="1" selected="0">
            <x v="0"/>
          </reference>
          <reference field="0" count="1" selected="0">
            <x v="2"/>
          </reference>
        </references>
      </pivotArea>
    </chartFormat>
    <chartFormat chart="25" format="4" series="1">
      <pivotArea type="data" outline="0" fieldPosition="0">
        <references count="2">
          <reference field="4294967294" count="1" selected="0">
            <x v="0"/>
          </reference>
          <reference field="0" count="1" selected="0">
            <x v="3"/>
          </reference>
        </references>
      </pivotArea>
    </chartFormat>
    <chartFormat chart="26" format="1" series="1">
      <pivotArea type="data" outline="0" fieldPosition="0">
        <references count="2">
          <reference field="4294967294" count="1" selected="0">
            <x v="0"/>
          </reference>
          <reference field="0" count="1" selected="0">
            <x v="0"/>
          </reference>
        </references>
      </pivotArea>
    </chartFormat>
    <chartFormat chart="26" format="2" series="1">
      <pivotArea type="data" outline="0" fieldPosition="0">
        <references count="2">
          <reference field="4294967294" count="1" selected="0">
            <x v="0"/>
          </reference>
          <reference field="0" count="1" selected="0">
            <x v="1"/>
          </reference>
        </references>
      </pivotArea>
    </chartFormat>
    <chartFormat chart="26" format="3" series="1">
      <pivotArea type="data" outline="0" fieldPosition="0">
        <references count="2">
          <reference field="4294967294" count="1" selected="0">
            <x v="0"/>
          </reference>
          <reference field="0" count="1" selected="0">
            <x v="2"/>
          </reference>
        </references>
      </pivotArea>
    </chartFormat>
    <chartFormat chart="26" format="4" series="1">
      <pivotArea type="data" outline="0" fieldPosition="0">
        <references count="2">
          <reference field="4294967294" count="1" selected="0">
            <x v="0"/>
          </reference>
          <reference field="0" count="1" selected="0">
            <x v="3"/>
          </reference>
        </references>
      </pivotArea>
    </chartFormat>
    <chartFormat chart="27" format="1" series="1">
      <pivotArea type="data" outline="0" fieldPosition="0">
        <references count="2">
          <reference field="4294967294" count="1" selected="0">
            <x v="0"/>
          </reference>
          <reference field="0" count="1" selected="0">
            <x v="0"/>
          </reference>
        </references>
      </pivotArea>
    </chartFormat>
    <chartFormat chart="27" format="2" series="1">
      <pivotArea type="data" outline="0" fieldPosition="0">
        <references count="2">
          <reference field="4294967294" count="1" selected="0">
            <x v="0"/>
          </reference>
          <reference field="0" count="1" selected="0">
            <x v="1"/>
          </reference>
        </references>
      </pivotArea>
    </chartFormat>
    <chartFormat chart="27" format="3" series="1">
      <pivotArea type="data" outline="0" fieldPosition="0">
        <references count="2">
          <reference field="4294967294" count="1" selected="0">
            <x v="0"/>
          </reference>
          <reference field="0" count="1" selected="0">
            <x v="2"/>
          </reference>
        </references>
      </pivotArea>
    </chartFormat>
    <chartFormat chart="27" format="4" series="1">
      <pivotArea type="data" outline="0" fieldPosition="0">
        <references count="2">
          <reference field="4294967294" count="1" selected="0">
            <x v="0"/>
          </reference>
          <reference field="0" count="1" selected="0">
            <x v="3"/>
          </reference>
        </references>
      </pivotArea>
    </chartFormat>
    <chartFormat chart="28" format="1" series="1">
      <pivotArea type="data" outline="0" fieldPosition="0">
        <references count="2">
          <reference field="4294967294" count="1" selected="0">
            <x v="0"/>
          </reference>
          <reference field="0" count="1" selected="0">
            <x v="0"/>
          </reference>
        </references>
      </pivotArea>
    </chartFormat>
    <chartFormat chart="28" format="2" series="1">
      <pivotArea type="data" outline="0" fieldPosition="0">
        <references count="2">
          <reference field="4294967294" count="1" selected="0">
            <x v="0"/>
          </reference>
          <reference field="0" count="1" selected="0">
            <x v="1"/>
          </reference>
        </references>
      </pivotArea>
    </chartFormat>
    <chartFormat chart="28" format="3" series="1">
      <pivotArea type="data" outline="0" fieldPosition="0">
        <references count="2">
          <reference field="4294967294" count="1" selected="0">
            <x v="0"/>
          </reference>
          <reference field="0" count="1" selected="0">
            <x v="2"/>
          </reference>
        </references>
      </pivotArea>
    </chartFormat>
    <chartFormat chart="28" format="4" series="1">
      <pivotArea type="data" outline="0" fieldPosition="0">
        <references count="2">
          <reference field="4294967294" count="1" selected="0">
            <x v="0"/>
          </reference>
          <reference field="0" count="1" selected="0">
            <x v="3"/>
          </reference>
        </references>
      </pivotArea>
    </chartFormat>
    <chartFormat chart="29" format="1" series="1">
      <pivotArea type="data" outline="0" fieldPosition="0">
        <references count="2">
          <reference field="4294967294" count="1" selected="0">
            <x v="0"/>
          </reference>
          <reference field="0" count="1" selected="0">
            <x v="0"/>
          </reference>
        </references>
      </pivotArea>
    </chartFormat>
    <chartFormat chart="29" format="2" series="1">
      <pivotArea type="data" outline="0" fieldPosition="0">
        <references count="2">
          <reference field="4294967294" count="1" selected="0">
            <x v="0"/>
          </reference>
          <reference field="0" count="1" selected="0">
            <x v="1"/>
          </reference>
        </references>
      </pivotArea>
    </chartFormat>
    <chartFormat chart="29" format="3" series="1">
      <pivotArea type="data" outline="0" fieldPosition="0">
        <references count="2">
          <reference field="4294967294" count="1" selected="0">
            <x v="0"/>
          </reference>
          <reference field="0" count="1" selected="0">
            <x v="2"/>
          </reference>
        </references>
      </pivotArea>
    </chartFormat>
    <chartFormat chart="29" format="4" series="1">
      <pivotArea type="data" outline="0" fieldPosition="0">
        <references count="2">
          <reference field="4294967294" count="1" selected="0">
            <x v="0"/>
          </reference>
          <reference field="0" count="1" selected="0">
            <x v="3"/>
          </reference>
        </references>
      </pivotArea>
    </chartFormat>
    <chartFormat chart="30" format="1" series="1">
      <pivotArea type="data" outline="0" fieldPosition="0">
        <references count="2">
          <reference field="4294967294" count="1" selected="0">
            <x v="0"/>
          </reference>
          <reference field="0" count="1" selected="0">
            <x v="0"/>
          </reference>
        </references>
      </pivotArea>
    </chartFormat>
    <chartFormat chart="30" format="2" series="1">
      <pivotArea type="data" outline="0" fieldPosition="0">
        <references count="2">
          <reference field="4294967294" count="1" selected="0">
            <x v="0"/>
          </reference>
          <reference field="0" count="1" selected="0">
            <x v="1"/>
          </reference>
        </references>
      </pivotArea>
    </chartFormat>
    <chartFormat chart="30" format="3" series="1">
      <pivotArea type="data" outline="0" fieldPosition="0">
        <references count="2">
          <reference field="4294967294" count="1" selected="0">
            <x v="0"/>
          </reference>
          <reference field="0" count="1" selected="0">
            <x v="2"/>
          </reference>
        </references>
      </pivotArea>
    </chartFormat>
    <chartFormat chart="30" format="4" series="1">
      <pivotArea type="data" outline="0" fieldPosition="0">
        <references count="2">
          <reference field="4294967294" count="1" selected="0">
            <x v="0"/>
          </reference>
          <reference field="0" count="1" selected="0">
            <x v="3"/>
          </reference>
        </references>
      </pivotArea>
    </chartFormat>
    <chartFormat chart="31" format="1" series="1">
      <pivotArea type="data" outline="0" fieldPosition="0">
        <references count="2">
          <reference field="4294967294" count="1" selected="0">
            <x v="0"/>
          </reference>
          <reference field="0" count="1" selected="0">
            <x v="0"/>
          </reference>
        </references>
      </pivotArea>
    </chartFormat>
    <chartFormat chart="31" format="2" series="1">
      <pivotArea type="data" outline="0" fieldPosition="0">
        <references count="2">
          <reference field="4294967294" count="1" selected="0">
            <x v="0"/>
          </reference>
          <reference field="0" count="1" selected="0">
            <x v="1"/>
          </reference>
        </references>
      </pivotArea>
    </chartFormat>
    <chartFormat chart="31" format="3" series="1">
      <pivotArea type="data" outline="0" fieldPosition="0">
        <references count="2">
          <reference field="4294967294" count="1" selected="0">
            <x v="0"/>
          </reference>
          <reference field="0" count="1" selected="0">
            <x v="2"/>
          </reference>
        </references>
      </pivotArea>
    </chartFormat>
    <chartFormat chart="31" format="4" series="1">
      <pivotArea type="data" outline="0" fieldPosition="0">
        <references count="2">
          <reference field="4294967294" count="1" selected="0">
            <x v="0"/>
          </reference>
          <reference field="0" count="1" selected="0">
            <x v="3"/>
          </reference>
        </references>
      </pivotArea>
    </chartFormat>
    <chartFormat chart="32" format="1" series="1">
      <pivotArea type="data" outline="0" fieldPosition="0">
        <references count="2">
          <reference field="4294967294" count="1" selected="0">
            <x v="0"/>
          </reference>
          <reference field="0" count="1" selected="0">
            <x v="0"/>
          </reference>
        </references>
      </pivotArea>
    </chartFormat>
    <chartFormat chart="32" format="2" series="1">
      <pivotArea type="data" outline="0" fieldPosition="0">
        <references count="2">
          <reference field="4294967294" count="1" selected="0">
            <x v="0"/>
          </reference>
          <reference field="0" count="1" selected="0">
            <x v="1"/>
          </reference>
        </references>
      </pivotArea>
    </chartFormat>
    <chartFormat chart="32" format="3" series="1">
      <pivotArea type="data" outline="0" fieldPosition="0">
        <references count="2">
          <reference field="4294967294" count="1" selected="0">
            <x v="0"/>
          </reference>
          <reference field="0" count="1" selected="0">
            <x v="2"/>
          </reference>
        </references>
      </pivotArea>
    </chartFormat>
    <chartFormat chart="32" format="4" series="1">
      <pivotArea type="data" outline="0" fieldPosition="0">
        <references count="2">
          <reference field="4294967294" count="1" selected="0">
            <x v="0"/>
          </reference>
          <reference field="0" count="1" selected="0">
            <x v="3"/>
          </reference>
        </references>
      </pivotArea>
    </chartFormat>
    <chartFormat chart="33" format="1" series="1">
      <pivotArea type="data" outline="0" fieldPosition="0">
        <references count="2">
          <reference field="4294967294" count="1" selected="0">
            <x v="0"/>
          </reference>
          <reference field="0" count="1" selected="0">
            <x v="0"/>
          </reference>
        </references>
      </pivotArea>
    </chartFormat>
    <chartFormat chart="33" format="2" series="1">
      <pivotArea type="data" outline="0" fieldPosition="0">
        <references count="2">
          <reference field="4294967294" count="1" selected="0">
            <x v="0"/>
          </reference>
          <reference field="0" count="1" selected="0">
            <x v="1"/>
          </reference>
        </references>
      </pivotArea>
    </chartFormat>
    <chartFormat chart="33" format="3" series="1">
      <pivotArea type="data" outline="0" fieldPosition="0">
        <references count="2">
          <reference field="4294967294" count="1" selected="0">
            <x v="0"/>
          </reference>
          <reference field="0" count="1" selected="0">
            <x v="2"/>
          </reference>
        </references>
      </pivotArea>
    </chartFormat>
    <chartFormat chart="33" format="4" series="1">
      <pivotArea type="data" outline="0" fieldPosition="0">
        <references count="2">
          <reference field="4294967294" count="1" selected="0">
            <x v="0"/>
          </reference>
          <reference field="0" count="1" selected="0">
            <x v="3"/>
          </reference>
        </references>
      </pivotArea>
    </chartFormat>
    <chartFormat chart="34" format="1" series="1">
      <pivotArea type="data" outline="0" fieldPosition="0">
        <references count="2">
          <reference field="4294967294" count="1" selected="0">
            <x v="0"/>
          </reference>
          <reference field="0" count="1" selected="0">
            <x v="0"/>
          </reference>
        </references>
      </pivotArea>
    </chartFormat>
    <chartFormat chart="34" format="2" series="1">
      <pivotArea type="data" outline="0" fieldPosition="0">
        <references count="2">
          <reference field="4294967294" count="1" selected="0">
            <x v="0"/>
          </reference>
          <reference field="0" count="1" selected="0">
            <x v="1"/>
          </reference>
        </references>
      </pivotArea>
    </chartFormat>
    <chartFormat chart="34" format="3" series="1">
      <pivotArea type="data" outline="0" fieldPosition="0">
        <references count="2">
          <reference field="4294967294" count="1" selected="0">
            <x v="0"/>
          </reference>
          <reference field="0" count="1" selected="0">
            <x v="2"/>
          </reference>
        </references>
      </pivotArea>
    </chartFormat>
    <chartFormat chart="34" format="4" series="1">
      <pivotArea type="data" outline="0" fieldPosition="0">
        <references count="2">
          <reference field="4294967294" count="1" selected="0">
            <x v="0"/>
          </reference>
          <reference field="0" count="1" selected="0">
            <x v="3"/>
          </reference>
        </references>
      </pivotArea>
    </chartFormat>
    <chartFormat chart="34" format="5">
      <pivotArea type="data" outline="0" fieldPosition="0">
        <references count="2">
          <reference field="4294967294" count="1" selected="0">
            <x v="0"/>
          </reference>
          <reference field="0" count="1" selected="0">
            <x v="0"/>
          </reference>
        </references>
      </pivotArea>
    </chartFormat>
    <chartFormat chart="34" format="6">
      <pivotArea type="data" outline="0" fieldPosition="0">
        <references count="2">
          <reference field="4294967294" count="1" selected="0">
            <x v="0"/>
          </reference>
          <reference field="0" count="1" selected="0">
            <x v="1"/>
          </reference>
        </references>
      </pivotArea>
    </chartFormat>
    <chartFormat chart="34" format="7">
      <pivotArea type="data" outline="0" fieldPosition="0">
        <references count="2">
          <reference field="4294967294" count="1" selected="0">
            <x v="0"/>
          </reference>
          <reference field="0" count="1" selected="0">
            <x v="2"/>
          </reference>
        </references>
      </pivotArea>
    </chartFormat>
    <chartFormat chart="34" format="8">
      <pivotArea type="data" outline="0" fieldPosition="0">
        <references count="2">
          <reference field="4294967294" count="1" selected="0">
            <x v="0"/>
          </reference>
          <reference field="0" count="1" selected="0">
            <x v="3"/>
          </reference>
        </references>
      </pivotArea>
    </chartFormat>
    <chartFormat chart="35" format="1" series="1">
      <pivotArea type="data" outline="0" fieldPosition="0">
        <references count="2">
          <reference field="4294967294" count="1" selected="0">
            <x v="0"/>
          </reference>
          <reference field="0" count="1" selected="0">
            <x v="0"/>
          </reference>
        </references>
      </pivotArea>
    </chartFormat>
    <chartFormat chart="35" format="2" series="1">
      <pivotArea type="data" outline="0" fieldPosition="0">
        <references count="2">
          <reference field="4294967294" count="1" selected="0">
            <x v="0"/>
          </reference>
          <reference field="0" count="1" selected="0">
            <x v="1"/>
          </reference>
        </references>
      </pivotArea>
    </chartFormat>
    <chartFormat chart="35" format="3" series="1">
      <pivotArea type="data" outline="0" fieldPosition="0">
        <references count="2">
          <reference field="4294967294" count="1" selected="0">
            <x v="0"/>
          </reference>
          <reference field="0" count="1" selected="0">
            <x v="2"/>
          </reference>
        </references>
      </pivotArea>
    </chartFormat>
    <chartFormat chart="35" format="4" series="1">
      <pivotArea type="data" outline="0" fieldPosition="0">
        <references count="2">
          <reference field="4294967294" count="1" selected="0">
            <x v="0"/>
          </reference>
          <reference field="0" count="1" selected="0">
            <x v="3"/>
          </reference>
        </references>
      </pivotArea>
    </chartFormat>
    <chartFormat chart="36" format="1" series="1">
      <pivotArea type="data" outline="0" fieldPosition="0">
        <references count="2">
          <reference field="4294967294" count="1" selected="0">
            <x v="0"/>
          </reference>
          <reference field="0" count="1" selected="0">
            <x v="0"/>
          </reference>
        </references>
      </pivotArea>
    </chartFormat>
    <chartFormat chart="36" format="2" series="1">
      <pivotArea type="data" outline="0" fieldPosition="0">
        <references count="2">
          <reference field="4294967294" count="1" selected="0">
            <x v="0"/>
          </reference>
          <reference field="0" count="1" selected="0">
            <x v="1"/>
          </reference>
        </references>
      </pivotArea>
    </chartFormat>
    <chartFormat chart="36" format="3" series="1">
      <pivotArea type="data" outline="0" fieldPosition="0">
        <references count="2">
          <reference field="4294967294" count="1" selected="0">
            <x v="0"/>
          </reference>
          <reference field="0" count="1" selected="0">
            <x v="2"/>
          </reference>
        </references>
      </pivotArea>
    </chartFormat>
    <chartFormat chart="36" format="4" series="1">
      <pivotArea type="data" outline="0" fieldPosition="0">
        <references count="2">
          <reference field="4294967294" count="1" selected="0">
            <x v="0"/>
          </reference>
          <reference field="0" count="1" selected="0">
            <x v="3"/>
          </reference>
        </references>
      </pivotArea>
    </chartFormat>
    <chartFormat chart="37" format="1" series="1">
      <pivotArea type="data" outline="0" fieldPosition="0">
        <references count="2">
          <reference field="4294967294" count="1" selected="0">
            <x v="0"/>
          </reference>
          <reference field="0" count="1" selected="0">
            <x v="0"/>
          </reference>
        </references>
      </pivotArea>
    </chartFormat>
    <chartFormat chart="37" format="2" series="1">
      <pivotArea type="data" outline="0" fieldPosition="0">
        <references count="2">
          <reference field="4294967294" count="1" selected="0">
            <x v="0"/>
          </reference>
          <reference field="0" count="1" selected="0">
            <x v="1"/>
          </reference>
        </references>
      </pivotArea>
    </chartFormat>
    <chartFormat chart="37" format="3" series="1">
      <pivotArea type="data" outline="0" fieldPosition="0">
        <references count="2">
          <reference field="4294967294" count="1" selected="0">
            <x v="0"/>
          </reference>
          <reference field="0" count="1" selected="0">
            <x v="2"/>
          </reference>
        </references>
      </pivotArea>
    </chartFormat>
    <chartFormat chart="37" format="4" series="1">
      <pivotArea type="data" outline="0" fieldPosition="0">
        <references count="2">
          <reference field="4294967294" count="1" selected="0">
            <x v="0"/>
          </reference>
          <reference field="0" count="1" selected="0">
            <x v="3"/>
          </reference>
        </references>
      </pivotArea>
    </chartFormat>
    <chartFormat chart="38" format="1" series="1">
      <pivotArea type="data" outline="0" fieldPosition="0">
        <references count="2">
          <reference field="4294967294" count="1" selected="0">
            <x v="0"/>
          </reference>
          <reference field="0" count="1" selected="0">
            <x v="0"/>
          </reference>
        </references>
      </pivotArea>
    </chartFormat>
    <chartFormat chart="38" format="2" series="1">
      <pivotArea type="data" outline="0" fieldPosition="0">
        <references count="2">
          <reference field="4294967294" count="1" selected="0">
            <x v="0"/>
          </reference>
          <reference field="0" count="1" selected="0">
            <x v="1"/>
          </reference>
        </references>
      </pivotArea>
    </chartFormat>
    <chartFormat chart="38" format="3" series="1">
      <pivotArea type="data" outline="0" fieldPosition="0">
        <references count="2">
          <reference field="4294967294" count="1" selected="0">
            <x v="0"/>
          </reference>
          <reference field="0" count="1" selected="0">
            <x v="2"/>
          </reference>
        </references>
      </pivotArea>
    </chartFormat>
    <chartFormat chart="38" format="4" series="1">
      <pivotArea type="data" outline="0" fieldPosition="0">
        <references count="2">
          <reference field="4294967294" count="1" selected="0">
            <x v="0"/>
          </reference>
          <reference field="0" count="1" selected="0">
            <x v="3"/>
          </reference>
        </references>
      </pivotArea>
    </chartFormat>
    <chartFormat chart="40" format="0" series="1">
      <pivotArea type="data" outline="0" fieldPosition="0">
        <references count="1">
          <reference field="4294967294" count="1" selected="0">
            <x v="0"/>
          </reference>
        </references>
      </pivotArea>
    </chartFormat>
    <chartFormat chart="41" format="1" series="1">
      <pivotArea type="data" outline="0" fieldPosition="0">
        <references count="2">
          <reference field="4294967294" count="1" selected="0">
            <x v="0"/>
          </reference>
          <reference field="0" count="1" selected="0">
            <x v="0"/>
          </reference>
        </references>
      </pivotArea>
    </chartFormat>
    <chartFormat chart="41" format="2" series="1">
      <pivotArea type="data" outline="0" fieldPosition="0">
        <references count="2">
          <reference field="4294967294" count="1" selected="0">
            <x v="0"/>
          </reference>
          <reference field="0" count="1" selected="0">
            <x v="1"/>
          </reference>
        </references>
      </pivotArea>
    </chartFormat>
    <chartFormat chart="41" format="3" series="1">
      <pivotArea type="data" outline="0" fieldPosition="0">
        <references count="2">
          <reference field="4294967294" count="1" selected="0">
            <x v="0"/>
          </reference>
          <reference field="0" count="1" selected="0">
            <x v="2"/>
          </reference>
        </references>
      </pivotArea>
    </chartFormat>
    <chartFormat chart="41" format="4" series="1">
      <pivotArea type="data" outline="0" fieldPosition="0">
        <references count="2">
          <reference field="4294967294" count="1" selected="0">
            <x v="0"/>
          </reference>
          <reference field="0" count="1" selected="0">
            <x v="3"/>
          </reference>
        </references>
      </pivotArea>
    </chartFormat>
    <chartFormat chart="42" format="1" series="1">
      <pivotArea type="data" outline="0" fieldPosition="0">
        <references count="2">
          <reference field="4294967294" count="1" selected="0">
            <x v="0"/>
          </reference>
          <reference field="0" count="1" selected="0">
            <x v="0"/>
          </reference>
        </references>
      </pivotArea>
    </chartFormat>
    <chartFormat chart="42" format="2" series="1">
      <pivotArea type="data" outline="0" fieldPosition="0">
        <references count="2">
          <reference field="4294967294" count="1" selected="0">
            <x v="0"/>
          </reference>
          <reference field="0" count="1" selected="0">
            <x v="1"/>
          </reference>
        </references>
      </pivotArea>
    </chartFormat>
    <chartFormat chart="42" format="3" series="1">
      <pivotArea type="data" outline="0" fieldPosition="0">
        <references count="2">
          <reference field="4294967294" count="1" selected="0">
            <x v="0"/>
          </reference>
          <reference field="0" count="1" selected="0">
            <x v="2"/>
          </reference>
        </references>
      </pivotArea>
    </chartFormat>
    <chartFormat chart="42" format="4" series="1">
      <pivotArea type="data" outline="0" fieldPosition="0">
        <references count="2">
          <reference field="4294967294" count="1" selected="0">
            <x v="0"/>
          </reference>
          <reference field="0" count="1" selected="0">
            <x v="3"/>
          </reference>
        </references>
      </pivotArea>
    </chartFormat>
    <chartFormat chart="43" format="1" series="1">
      <pivotArea type="data" outline="0" fieldPosition="0">
        <references count="2">
          <reference field="4294967294" count="1" selected="0">
            <x v="0"/>
          </reference>
          <reference field="0" count="1" selected="0">
            <x v="0"/>
          </reference>
        </references>
      </pivotArea>
    </chartFormat>
    <chartFormat chart="43" format="2" series="1">
      <pivotArea type="data" outline="0" fieldPosition="0">
        <references count="2">
          <reference field="4294967294" count="1" selected="0">
            <x v="0"/>
          </reference>
          <reference field="0" count="1" selected="0">
            <x v="1"/>
          </reference>
        </references>
      </pivotArea>
    </chartFormat>
    <chartFormat chart="43" format="3" series="1">
      <pivotArea type="data" outline="0" fieldPosition="0">
        <references count="2">
          <reference field="4294967294" count="1" selected="0">
            <x v="0"/>
          </reference>
          <reference field="0" count="1" selected="0">
            <x v="2"/>
          </reference>
        </references>
      </pivotArea>
    </chartFormat>
    <chartFormat chart="43" format="4" series="1">
      <pivotArea type="data" outline="0" fieldPosition="0">
        <references count="2">
          <reference field="4294967294" count="1" selected="0">
            <x v="0"/>
          </reference>
          <reference field="0" count="1" selected="0">
            <x v="3"/>
          </reference>
        </references>
      </pivotArea>
    </chartFormat>
    <chartFormat chart="44" format="1" series="1">
      <pivotArea type="data" outline="0" fieldPosition="0">
        <references count="2">
          <reference field="4294967294" count="1" selected="0">
            <x v="0"/>
          </reference>
          <reference field="0" count="1" selected="0">
            <x v="0"/>
          </reference>
        </references>
      </pivotArea>
    </chartFormat>
    <chartFormat chart="44" format="2" series="1">
      <pivotArea type="data" outline="0" fieldPosition="0">
        <references count="2">
          <reference field="4294967294" count="1" selected="0">
            <x v="0"/>
          </reference>
          <reference field="0" count="1" selected="0">
            <x v="1"/>
          </reference>
        </references>
      </pivotArea>
    </chartFormat>
    <chartFormat chart="44" format="3" series="1">
      <pivotArea type="data" outline="0" fieldPosition="0">
        <references count="2">
          <reference field="4294967294" count="1" selected="0">
            <x v="0"/>
          </reference>
          <reference field="0" count="1" selected="0">
            <x v="2"/>
          </reference>
        </references>
      </pivotArea>
    </chartFormat>
    <chartFormat chart="44" format="4" series="1">
      <pivotArea type="data" outline="0" fieldPosition="0">
        <references count="2">
          <reference field="4294967294" count="1" selected="0">
            <x v="0"/>
          </reference>
          <reference field="0" count="1" selected="0">
            <x v="3"/>
          </reference>
        </references>
      </pivotArea>
    </chartFormat>
    <chartFormat chart="45" format="1" series="1">
      <pivotArea type="data" outline="0" fieldPosition="0">
        <references count="2">
          <reference field="4294967294" count="1" selected="0">
            <x v="0"/>
          </reference>
          <reference field="0" count="1" selected="0">
            <x v="0"/>
          </reference>
        </references>
      </pivotArea>
    </chartFormat>
    <chartFormat chart="45" format="2" series="1">
      <pivotArea type="data" outline="0" fieldPosition="0">
        <references count="2">
          <reference field="4294967294" count="1" selected="0">
            <x v="0"/>
          </reference>
          <reference field="0" count="1" selected="0">
            <x v="1"/>
          </reference>
        </references>
      </pivotArea>
    </chartFormat>
    <chartFormat chart="45" format="3" series="1">
      <pivotArea type="data" outline="0" fieldPosition="0">
        <references count="2">
          <reference field="4294967294" count="1" selected="0">
            <x v="0"/>
          </reference>
          <reference field="0" count="1" selected="0">
            <x v="2"/>
          </reference>
        </references>
      </pivotArea>
    </chartFormat>
    <chartFormat chart="45" format="4" series="1">
      <pivotArea type="data" outline="0" fieldPosition="0">
        <references count="2">
          <reference field="4294967294" count="1" selected="0">
            <x v="0"/>
          </reference>
          <reference field="0" count="1" selected="0">
            <x v="3"/>
          </reference>
        </references>
      </pivotArea>
    </chartFormat>
    <chartFormat chart="46" format="1" series="1">
      <pivotArea type="data" outline="0" fieldPosition="0">
        <references count="2">
          <reference field="4294967294" count="1" selected="0">
            <x v="0"/>
          </reference>
          <reference field="0" count="1" selected="0">
            <x v="0"/>
          </reference>
        </references>
      </pivotArea>
    </chartFormat>
    <chartFormat chart="46" format="2" series="1">
      <pivotArea type="data" outline="0" fieldPosition="0">
        <references count="2">
          <reference field="4294967294" count="1" selected="0">
            <x v="0"/>
          </reference>
          <reference field="0" count="1" selected="0">
            <x v="1"/>
          </reference>
        </references>
      </pivotArea>
    </chartFormat>
    <chartFormat chart="46" format="3" series="1">
      <pivotArea type="data" outline="0" fieldPosition="0">
        <references count="2">
          <reference field="4294967294" count="1" selected="0">
            <x v="0"/>
          </reference>
          <reference field="0" count="1" selected="0">
            <x v="2"/>
          </reference>
        </references>
      </pivotArea>
    </chartFormat>
    <chartFormat chart="46" format="4" series="1">
      <pivotArea type="data" outline="0" fieldPosition="0">
        <references count="2">
          <reference field="4294967294" count="1" selected="0">
            <x v="0"/>
          </reference>
          <reference field="0" count="1" selected="0">
            <x v="3"/>
          </reference>
        </references>
      </pivotArea>
    </chartFormat>
    <chartFormat chart="47" format="1" series="1">
      <pivotArea type="data" outline="0" fieldPosition="0">
        <references count="2">
          <reference field="4294967294" count="1" selected="0">
            <x v="0"/>
          </reference>
          <reference field="0" count="1" selected="0">
            <x v="0"/>
          </reference>
        </references>
      </pivotArea>
    </chartFormat>
    <chartFormat chart="47" format="2" series="1">
      <pivotArea type="data" outline="0" fieldPosition="0">
        <references count="2">
          <reference field="4294967294" count="1" selected="0">
            <x v="0"/>
          </reference>
          <reference field="0" count="1" selected="0">
            <x v="1"/>
          </reference>
        </references>
      </pivotArea>
    </chartFormat>
    <chartFormat chart="47" format="3" series="1">
      <pivotArea type="data" outline="0" fieldPosition="0">
        <references count="2">
          <reference field="4294967294" count="1" selected="0">
            <x v="0"/>
          </reference>
          <reference field="0" count="1" selected="0">
            <x v="2"/>
          </reference>
        </references>
      </pivotArea>
    </chartFormat>
    <chartFormat chart="47" format="4" series="1">
      <pivotArea type="data" outline="0" fieldPosition="0">
        <references count="2">
          <reference field="4294967294" count="1" selected="0">
            <x v="0"/>
          </reference>
          <reference field="0" count="1" selected="0">
            <x v="3"/>
          </reference>
        </references>
      </pivotArea>
    </chartFormat>
    <chartFormat chart="48" format="1" series="1">
      <pivotArea type="data" outline="0" fieldPosition="0">
        <references count="2">
          <reference field="4294967294" count="1" selected="0">
            <x v="0"/>
          </reference>
          <reference field="0" count="1" selected="0">
            <x v="0"/>
          </reference>
        </references>
      </pivotArea>
    </chartFormat>
    <chartFormat chart="48" format="2" series="1">
      <pivotArea type="data" outline="0" fieldPosition="0">
        <references count="2">
          <reference field="4294967294" count="1" selected="0">
            <x v="0"/>
          </reference>
          <reference field="0" count="1" selected="0">
            <x v="1"/>
          </reference>
        </references>
      </pivotArea>
    </chartFormat>
    <chartFormat chart="48" format="3" series="1">
      <pivotArea type="data" outline="0" fieldPosition="0">
        <references count="2">
          <reference field="4294967294" count="1" selected="0">
            <x v="0"/>
          </reference>
          <reference field="0" count="1" selected="0">
            <x v="2"/>
          </reference>
        </references>
      </pivotArea>
    </chartFormat>
    <chartFormat chart="48" format="4" series="1">
      <pivotArea type="data" outline="0" fieldPosition="0">
        <references count="2">
          <reference field="4294967294" count="1" selected="0">
            <x v="0"/>
          </reference>
          <reference field="0" count="1" selected="0">
            <x v="3"/>
          </reference>
        </references>
      </pivotArea>
    </chartFormat>
    <chartFormat chart="49" format="1" series="1">
      <pivotArea type="data" outline="0" fieldPosition="0">
        <references count="2">
          <reference field="4294967294" count="1" selected="0">
            <x v="0"/>
          </reference>
          <reference field="0" count="1" selected="0">
            <x v="0"/>
          </reference>
        </references>
      </pivotArea>
    </chartFormat>
    <chartFormat chart="49" format="2" series="1">
      <pivotArea type="data" outline="0" fieldPosition="0">
        <references count="2">
          <reference field="4294967294" count="1" selected="0">
            <x v="0"/>
          </reference>
          <reference field="0" count="1" selected="0">
            <x v="1"/>
          </reference>
        </references>
      </pivotArea>
    </chartFormat>
    <chartFormat chart="49" format="3" series="1">
      <pivotArea type="data" outline="0" fieldPosition="0">
        <references count="2">
          <reference field="4294967294" count="1" selected="0">
            <x v="0"/>
          </reference>
          <reference field="0" count="1" selected="0">
            <x v="2"/>
          </reference>
        </references>
      </pivotArea>
    </chartFormat>
    <chartFormat chart="49" format="4" series="1">
      <pivotArea type="data" outline="0" fieldPosition="0">
        <references count="2">
          <reference field="4294967294" count="1" selected="0">
            <x v="0"/>
          </reference>
          <reference field="0" count="1" selected="0">
            <x v="3"/>
          </reference>
        </references>
      </pivotArea>
    </chartFormat>
    <chartFormat chart="50" format="1" series="1">
      <pivotArea type="data" outline="0" fieldPosition="0">
        <references count="2">
          <reference field="4294967294" count="1" selected="0">
            <x v="0"/>
          </reference>
          <reference field="0" count="1" selected="0">
            <x v="0"/>
          </reference>
        </references>
      </pivotArea>
    </chartFormat>
    <chartFormat chart="50" format="2" series="1">
      <pivotArea type="data" outline="0" fieldPosition="0">
        <references count="2">
          <reference field="4294967294" count="1" selected="0">
            <x v="0"/>
          </reference>
          <reference field="0" count="1" selected="0">
            <x v="1"/>
          </reference>
        </references>
      </pivotArea>
    </chartFormat>
    <chartFormat chart="50" format="3" series="1">
      <pivotArea type="data" outline="0" fieldPosition="0">
        <references count="2">
          <reference field="4294967294" count="1" selected="0">
            <x v="0"/>
          </reference>
          <reference field="0" count="1" selected="0">
            <x v="2"/>
          </reference>
        </references>
      </pivotArea>
    </chartFormat>
    <chartFormat chart="50" format="4" series="1">
      <pivotArea type="data" outline="0" fieldPosition="0">
        <references count="2">
          <reference field="4294967294" count="1" selected="0">
            <x v="0"/>
          </reference>
          <reference field="0" count="1" selected="0">
            <x v="3"/>
          </reference>
        </references>
      </pivotArea>
    </chartFormat>
    <chartFormat chart="51" format="1" series="1">
      <pivotArea type="data" outline="0" fieldPosition="0">
        <references count="2">
          <reference field="4294967294" count="1" selected="0">
            <x v="0"/>
          </reference>
          <reference field="0" count="1" selected="0">
            <x v="0"/>
          </reference>
        </references>
      </pivotArea>
    </chartFormat>
    <chartFormat chart="51" format="2" series="1">
      <pivotArea type="data" outline="0" fieldPosition="0">
        <references count="2">
          <reference field="4294967294" count="1" selected="0">
            <x v="0"/>
          </reference>
          <reference field="0" count="1" selected="0">
            <x v="1"/>
          </reference>
        </references>
      </pivotArea>
    </chartFormat>
    <chartFormat chart="51" format="3" series="1">
      <pivotArea type="data" outline="0" fieldPosition="0">
        <references count="2">
          <reference field="4294967294" count="1" selected="0">
            <x v="0"/>
          </reference>
          <reference field="0" count="1" selected="0">
            <x v="2"/>
          </reference>
        </references>
      </pivotArea>
    </chartFormat>
    <chartFormat chart="51" format="4" series="1">
      <pivotArea type="data" outline="0" fieldPosition="0">
        <references count="2">
          <reference field="4294967294" count="1" selected="0">
            <x v="0"/>
          </reference>
          <reference field="0" count="1" selected="0">
            <x v="3"/>
          </reference>
        </references>
      </pivotArea>
    </chartFormat>
    <chartFormat chart="52" format="1" series="1">
      <pivotArea type="data" outline="0" fieldPosition="0">
        <references count="2">
          <reference field="4294967294" count="1" selected="0">
            <x v="0"/>
          </reference>
          <reference field="0" count="1" selected="0">
            <x v="0"/>
          </reference>
        </references>
      </pivotArea>
    </chartFormat>
    <chartFormat chart="52" format="2" series="1">
      <pivotArea type="data" outline="0" fieldPosition="0">
        <references count="2">
          <reference field="4294967294" count="1" selected="0">
            <x v="0"/>
          </reference>
          <reference field="0" count="1" selected="0">
            <x v="1"/>
          </reference>
        </references>
      </pivotArea>
    </chartFormat>
    <chartFormat chart="52" format="3" series="1">
      <pivotArea type="data" outline="0" fieldPosition="0">
        <references count="2">
          <reference field="4294967294" count="1" selected="0">
            <x v="0"/>
          </reference>
          <reference field="0" count="1" selected="0">
            <x v="2"/>
          </reference>
        </references>
      </pivotArea>
    </chartFormat>
    <chartFormat chart="52" format="4" series="1">
      <pivotArea type="data" outline="0" fieldPosition="0">
        <references count="2">
          <reference field="4294967294" count="1" selected="0">
            <x v="0"/>
          </reference>
          <reference field="0" count="1" selected="0">
            <x v="3"/>
          </reference>
        </references>
      </pivotArea>
    </chartFormat>
    <chartFormat chart="53" format="1" series="1">
      <pivotArea type="data" outline="0" fieldPosition="0">
        <references count="2">
          <reference field="4294967294" count="1" selected="0">
            <x v="0"/>
          </reference>
          <reference field="0" count="1" selected="0">
            <x v="0"/>
          </reference>
        </references>
      </pivotArea>
    </chartFormat>
    <chartFormat chart="53" format="2" series="1">
      <pivotArea type="data" outline="0" fieldPosition="0">
        <references count="2">
          <reference field="4294967294" count="1" selected="0">
            <x v="0"/>
          </reference>
          <reference field="0" count="1" selected="0">
            <x v="1"/>
          </reference>
        </references>
      </pivotArea>
    </chartFormat>
    <chartFormat chart="53" format="3" series="1">
      <pivotArea type="data" outline="0" fieldPosition="0">
        <references count="2">
          <reference field="4294967294" count="1" selected="0">
            <x v="0"/>
          </reference>
          <reference field="0" count="1" selected="0">
            <x v="2"/>
          </reference>
        </references>
      </pivotArea>
    </chartFormat>
    <chartFormat chart="53" format="4" series="1">
      <pivotArea type="data" outline="0" fieldPosition="0">
        <references count="2">
          <reference field="4294967294" count="1" selected="0">
            <x v="0"/>
          </reference>
          <reference field="0" count="1" selected="0">
            <x v="3"/>
          </reference>
        </references>
      </pivotArea>
    </chartFormat>
    <chartFormat chart="54" format="1" series="1">
      <pivotArea type="data" outline="0" fieldPosition="0">
        <references count="2">
          <reference field="4294967294" count="1" selected="0">
            <x v="0"/>
          </reference>
          <reference field="0" count="1" selected="0">
            <x v="0"/>
          </reference>
        </references>
      </pivotArea>
    </chartFormat>
    <chartFormat chart="54" format="2" series="1">
      <pivotArea type="data" outline="0" fieldPosition="0">
        <references count="2">
          <reference field="4294967294" count="1" selected="0">
            <x v="0"/>
          </reference>
          <reference field="0" count="1" selected="0">
            <x v="1"/>
          </reference>
        </references>
      </pivotArea>
    </chartFormat>
    <chartFormat chart="54" format="3" series="1">
      <pivotArea type="data" outline="0" fieldPosition="0">
        <references count="2">
          <reference field="4294967294" count="1" selected="0">
            <x v="0"/>
          </reference>
          <reference field="0" count="1" selected="0">
            <x v="2"/>
          </reference>
        </references>
      </pivotArea>
    </chartFormat>
    <chartFormat chart="54" format="4" series="1">
      <pivotArea type="data" outline="0" fieldPosition="0">
        <references count="2">
          <reference field="4294967294" count="1" selected="0">
            <x v="0"/>
          </reference>
          <reference field="0" count="1" selected="0">
            <x v="3"/>
          </reference>
        </references>
      </pivotArea>
    </chartFormat>
    <chartFormat chart="55" format="1" series="1">
      <pivotArea type="data" outline="0" fieldPosition="0">
        <references count="2">
          <reference field="4294967294" count="1" selected="0">
            <x v="0"/>
          </reference>
          <reference field="0" count="1" selected="0">
            <x v="0"/>
          </reference>
        </references>
      </pivotArea>
    </chartFormat>
    <chartFormat chart="55" format="2" series="1">
      <pivotArea type="data" outline="0" fieldPosition="0">
        <references count="2">
          <reference field="4294967294" count="1" selected="0">
            <x v="0"/>
          </reference>
          <reference field="0" count="1" selected="0">
            <x v="1"/>
          </reference>
        </references>
      </pivotArea>
    </chartFormat>
    <chartFormat chart="55" format="3" series="1">
      <pivotArea type="data" outline="0" fieldPosition="0">
        <references count="2">
          <reference field="4294967294" count="1" selected="0">
            <x v="0"/>
          </reference>
          <reference field="0" count="1" selected="0">
            <x v="2"/>
          </reference>
        </references>
      </pivotArea>
    </chartFormat>
    <chartFormat chart="55" format="4" series="1">
      <pivotArea type="data" outline="0" fieldPosition="0">
        <references count="2">
          <reference field="4294967294" count="1" selected="0">
            <x v="0"/>
          </reference>
          <reference field="0" count="1" selected="0">
            <x v="3"/>
          </reference>
        </references>
      </pivotArea>
    </chartFormat>
    <chartFormat chart="56" format="1" series="1">
      <pivotArea type="data" outline="0" fieldPosition="0">
        <references count="2">
          <reference field="4294967294" count="1" selected="0">
            <x v="0"/>
          </reference>
          <reference field="0" count="1" selected="0">
            <x v="0"/>
          </reference>
        </references>
      </pivotArea>
    </chartFormat>
    <chartFormat chart="56" format="2" series="1">
      <pivotArea type="data" outline="0" fieldPosition="0">
        <references count="2">
          <reference field="4294967294" count="1" selected="0">
            <x v="0"/>
          </reference>
          <reference field="0" count="1" selected="0">
            <x v="1"/>
          </reference>
        </references>
      </pivotArea>
    </chartFormat>
    <chartFormat chart="56" format="3" series="1">
      <pivotArea type="data" outline="0" fieldPosition="0">
        <references count="2">
          <reference field="4294967294" count="1" selected="0">
            <x v="0"/>
          </reference>
          <reference field="0" count="1" selected="0">
            <x v="2"/>
          </reference>
        </references>
      </pivotArea>
    </chartFormat>
    <chartFormat chart="56" format="4" series="1">
      <pivotArea type="data" outline="0" fieldPosition="0">
        <references count="2">
          <reference field="4294967294" count="1" selected="0">
            <x v="0"/>
          </reference>
          <reference field="0" count="1" selected="0">
            <x v="3"/>
          </reference>
        </references>
      </pivotArea>
    </chartFormat>
    <chartFormat chart="57" format="1" series="1">
      <pivotArea type="data" outline="0" fieldPosition="0">
        <references count="2">
          <reference field="4294967294" count="1" selected="0">
            <x v="0"/>
          </reference>
          <reference field="0" count="1" selected="0">
            <x v="0"/>
          </reference>
        </references>
      </pivotArea>
    </chartFormat>
    <chartFormat chart="57" format="2" series="1">
      <pivotArea type="data" outline="0" fieldPosition="0">
        <references count="2">
          <reference field="4294967294" count="1" selected="0">
            <x v="0"/>
          </reference>
          <reference field="0" count="1" selected="0">
            <x v="1"/>
          </reference>
        </references>
      </pivotArea>
    </chartFormat>
    <chartFormat chart="57" format="3" series="1">
      <pivotArea type="data" outline="0" fieldPosition="0">
        <references count="2">
          <reference field="4294967294" count="1" selected="0">
            <x v="0"/>
          </reference>
          <reference field="0" count="1" selected="0">
            <x v="2"/>
          </reference>
        </references>
      </pivotArea>
    </chartFormat>
    <chartFormat chart="57" format="4" series="1">
      <pivotArea type="data" outline="0" fieldPosition="0">
        <references count="2">
          <reference field="4294967294" count="1" selected="0">
            <x v="0"/>
          </reference>
          <reference field="0" count="1" selected="0">
            <x v="3"/>
          </reference>
        </references>
      </pivotArea>
    </chartFormat>
    <chartFormat chart="58" format="1" series="1">
      <pivotArea type="data" outline="0" fieldPosition="0">
        <references count="2">
          <reference field="4294967294" count="1" selected="0">
            <x v="0"/>
          </reference>
          <reference field="0" count="1" selected="0">
            <x v="0"/>
          </reference>
        </references>
      </pivotArea>
    </chartFormat>
    <chartFormat chart="58" format="2" series="1">
      <pivotArea type="data" outline="0" fieldPosition="0">
        <references count="2">
          <reference field="4294967294" count="1" selected="0">
            <x v="0"/>
          </reference>
          <reference field="0" count="1" selected="0">
            <x v="1"/>
          </reference>
        </references>
      </pivotArea>
    </chartFormat>
    <chartFormat chart="58" format="3" series="1">
      <pivotArea type="data" outline="0" fieldPosition="0">
        <references count="2">
          <reference field="4294967294" count="1" selected="0">
            <x v="0"/>
          </reference>
          <reference field="0" count="1" selected="0">
            <x v="2"/>
          </reference>
        </references>
      </pivotArea>
    </chartFormat>
    <chartFormat chart="58" format="4" series="1">
      <pivotArea type="data" outline="0" fieldPosition="0">
        <references count="2">
          <reference field="4294967294" count="1" selected="0">
            <x v="0"/>
          </reference>
          <reference field="0" count="1" selected="0">
            <x v="3"/>
          </reference>
        </references>
      </pivotArea>
    </chartFormat>
    <chartFormat chart="59" format="1" series="1">
      <pivotArea type="data" outline="0" fieldPosition="0">
        <references count="2">
          <reference field="4294967294" count="1" selected="0">
            <x v="0"/>
          </reference>
          <reference field="0" count="1" selected="0">
            <x v="0"/>
          </reference>
        </references>
      </pivotArea>
    </chartFormat>
    <chartFormat chart="59" format="2" series="1">
      <pivotArea type="data" outline="0" fieldPosition="0">
        <references count="2">
          <reference field="4294967294" count="1" selected="0">
            <x v="0"/>
          </reference>
          <reference field="0" count="1" selected="0">
            <x v="1"/>
          </reference>
        </references>
      </pivotArea>
    </chartFormat>
    <chartFormat chart="59" format="3" series="1">
      <pivotArea type="data" outline="0" fieldPosition="0">
        <references count="2">
          <reference field="4294967294" count="1" selected="0">
            <x v="0"/>
          </reference>
          <reference field="0" count="1" selected="0">
            <x v="2"/>
          </reference>
        </references>
      </pivotArea>
    </chartFormat>
    <chartFormat chart="59" format="4" series="1">
      <pivotArea type="data" outline="0" fieldPosition="0">
        <references count="2">
          <reference field="4294967294" count="1" selected="0">
            <x v="0"/>
          </reference>
          <reference field="0" count="1" selected="0">
            <x v="3"/>
          </reference>
        </references>
      </pivotArea>
    </chartFormat>
    <chartFormat chart="60" format="1" series="1">
      <pivotArea type="data" outline="0" fieldPosition="0">
        <references count="2">
          <reference field="4294967294" count="1" selected="0">
            <x v="0"/>
          </reference>
          <reference field="0" count="1" selected="0">
            <x v="0"/>
          </reference>
        </references>
      </pivotArea>
    </chartFormat>
    <chartFormat chart="60" format="2" series="1">
      <pivotArea type="data" outline="0" fieldPosition="0">
        <references count="2">
          <reference field="4294967294" count="1" selected="0">
            <x v="0"/>
          </reference>
          <reference field="0" count="1" selected="0">
            <x v="1"/>
          </reference>
        </references>
      </pivotArea>
    </chartFormat>
    <chartFormat chart="60" format="3" series="1">
      <pivotArea type="data" outline="0" fieldPosition="0">
        <references count="2">
          <reference field="4294967294" count="1" selected="0">
            <x v="0"/>
          </reference>
          <reference field="0" count="1" selected="0">
            <x v="2"/>
          </reference>
        </references>
      </pivotArea>
    </chartFormat>
    <chartFormat chart="60" format="4" series="1">
      <pivotArea type="data" outline="0" fieldPosition="0">
        <references count="2">
          <reference field="4294967294" count="1" selected="0">
            <x v="0"/>
          </reference>
          <reference field="0" count="1" selected="0">
            <x v="3"/>
          </reference>
        </references>
      </pivotArea>
    </chartFormat>
    <chartFormat chart="61" format="1" series="1">
      <pivotArea type="data" outline="0" fieldPosition="0">
        <references count="2">
          <reference field="4294967294" count="1" selected="0">
            <x v="0"/>
          </reference>
          <reference field="0" count="1" selected="0">
            <x v="0"/>
          </reference>
        </references>
      </pivotArea>
    </chartFormat>
    <chartFormat chart="61" format="2" series="1">
      <pivotArea type="data" outline="0" fieldPosition="0">
        <references count="2">
          <reference field="4294967294" count="1" selected="0">
            <x v="0"/>
          </reference>
          <reference field="0" count="1" selected="0">
            <x v="1"/>
          </reference>
        </references>
      </pivotArea>
    </chartFormat>
    <chartFormat chart="61" format="3" series="1">
      <pivotArea type="data" outline="0" fieldPosition="0">
        <references count="2">
          <reference field="4294967294" count="1" selected="0">
            <x v="0"/>
          </reference>
          <reference field="0" count="1" selected="0">
            <x v="2"/>
          </reference>
        </references>
      </pivotArea>
    </chartFormat>
    <chartFormat chart="61" format="4" series="1">
      <pivotArea type="data" outline="0" fieldPosition="0">
        <references count="2">
          <reference field="4294967294" count="1" selected="0">
            <x v="0"/>
          </reference>
          <reference field="0" count="1" selected="0">
            <x v="3"/>
          </reference>
        </references>
      </pivotArea>
    </chartFormat>
    <chartFormat chart="62" format="1" series="1">
      <pivotArea type="data" outline="0" fieldPosition="0">
        <references count="2">
          <reference field="4294967294" count="1" selected="0">
            <x v="0"/>
          </reference>
          <reference field="0" count="1" selected="0">
            <x v="0"/>
          </reference>
        </references>
      </pivotArea>
    </chartFormat>
    <chartFormat chart="62" format="2" series="1">
      <pivotArea type="data" outline="0" fieldPosition="0">
        <references count="2">
          <reference field="4294967294" count="1" selected="0">
            <x v="0"/>
          </reference>
          <reference field="0" count="1" selected="0">
            <x v="1"/>
          </reference>
        </references>
      </pivotArea>
    </chartFormat>
    <chartFormat chart="62" format="3" series="1">
      <pivotArea type="data" outline="0" fieldPosition="0">
        <references count="2">
          <reference field="4294967294" count="1" selected="0">
            <x v="0"/>
          </reference>
          <reference field="0" count="1" selected="0">
            <x v="2"/>
          </reference>
        </references>
      </pivotArea>
    </chartFormat>
    <chartFormat chart="62" format="4" series="1">
      <pivotArea type="data" outline="0" fieldPosition="0">
        <references count="2">
          <reference field="4294967294" count="1" selected="0">
            <x v="0"/>
          </reference>
          <reference field="0" count="1" selected="0">
            <x v="3"/>
          </reference>
        </references>
      </pivotArea>
    </chartFormat>
    <chartFormat chart="63" format="1" series="1">
      <pivotArea type="data" outline="0" fieldPosition="0">
        <references count="2">
          <reference field="4294967294" count="1" selected="0">
            <x v="0"/>
          </reference>
          <reference field="0" count="1" selected="0">
            <x v="0"/>
          </reference>
        </references>
      </pivotArea>
    </chartFormat>
    <chartFormat chart="63" format="2" series="1">
      <pivotArea type="data" outline="0" fieldPosition="0">
        <references count="2">
          <reference field="4294967294" count="1" selected="0">
            <x v="0"/>
          </reference>
          <reference field="0" count="1" selected="0">
            <x v="1"/>
          </reference>
        </references>
      </pivotArea>
    </chartFormat>
    <chartFormat chart="63" format="3" series="1">
      <pivotArea type="data" outline="0" fieldPosition="0">
        <references count="2">
          <reference field="4294967294" count="1" selected="0">
            <x v="0"/>
          </reference>
          <reference field="0" count="1" selected="0">
            <x v="2"/>
          </reference>
        </references>
      </pivotArea>
    </chartFormat>
    <chartFormat chart="63" format="4" series="1">
      <pivotArea type="data" outline="0" fieldPosition="0">
        <references count="2">
          <reference field="4294967294" count="1" selected="0">
            <x v="0"/>
          </reference>
          <reference field="0" count="1" selected="0">
            <x v="3"/>
          </reference>
        </references>
      </pivotArea>
    </chartFormat>
    <chartFormat chart="64" format="1" series="1">
      <pivotArea type="data" outline="0" fieldPosition="0">
        <references count="2">
          <reference field="4294967294" count="1" selected="0">
            <x v="0"/>
          </reference>
          <reference field="0" count="1" selected="0">
            <x v="0"/>
          </reference>
        </references>
      </pivotArea>
    </chartFormat>
    <chartFormat chart="64" format="2" series="1">
      <pivotArea type="data" outline="0" fieldPosition="0">
        <references count="2">
          <reference field="4294967294" count="1" selected="0">
            <x v="0"/>
          </reference>
          <reference field="0" count="1" selected="0">
            <x v="1"/>
          </reference>
        </references>
      </pivotArea>
    </chartFormat>
    <chartFormat chart="64" format="3" series="1">
      <pivotArea type="data" outline="0" fieldPosition="0">
        <references count="2">
          <reference field="4294967294" count="1" selected="0">
            <x v="0"/>
          </reference>
          <reference field="0" count="1" selected="0">
            <x v="2"/>
          </reference>
        </references>
      </pivotArea>
    </chartFormat>
    <chartFormat chart="64" format="4" series="1">
      <pivotArea type="data" outline="0" fieldPosition="0">
        <references count="2">
          <reference field="4294967294" count="1" selected="0">
            <x v="0"/>
          </reference>
          <reference field="0" count="1" selected="0">
            <x v="3"/>
          </reference>
        </references>
      </pivotArea>
    </chartFormat>
    <chartFormat chart="65" format="1" series="1">
      <pivotArea type="data" outline="0" fieldPosition="0">
        <references count="2">
          <reference field="4294967294" count="1" selected="0">
            <x v="0"/>
          </reference>
          <reference field="0" count="1" selected="0">
            <x v="0"/>
          </reference>
        </references>
      </pivotArea>
    </chartFormat>
    <chartFormat chart="65" format="2" series="1">
      <pivotArea type="data" outline="0" fieldPosition="0">
        <references count="2">
          <reference field="4294967294" count="1" selected="0">
            <x v="0"/>
          </reference>
          <reference field="0" count="1" selected="0">
            <x v="1"/>
          </reference>
        </references>
      </pivotArea>
    </chartFormat>
    <chartFormat chart="65" format="3" series="1">
      <pivotArea type="data" outline="0" fieldPosition="0">
        <references count="2">
          <reference field="4294967294" count="1" selected="0">
            <x v="0"/>
          </reference>
          <reference field="0" count="1" selected="0">
            <x v="2"/>
          </reference>
        </references>
      </pivotArea>
    </chartFormat>
    <chartFormat chart="65" format="4" series="1">
      <pivotArea type="data" outline="0" fieldPosition="0">
        <references count="2">
          <reference field="4294967294" count="1" selected="0">
            <x v="0"/>
          </reference>
          <reference field="0" count="1" selected="0">
            <x v="3"/>
          </reference>
        </references>
      </pivotArea>
    </chartFormat>
    <chartFormat chart="66" format="1" series="1">
      <pivotArea type="data" outline="0" fieldPosition="0">
        <references count="2">
          <reference field="4294967294" count="1" selected="0">
            <x v="0"/>
          </reference>
          <reference field="0" count="1" selected="0">
            <x v="0"/>
          </reference>
        </references>
      </pivotArea>
    </chartFormat>
    <chartFormat chart="66" format="2" series="1">
      <pivotArea type="data" outline="0" fieldPosition="0">
        <references count="2">
          <reference field="4294967294" count="1" selected="0">
            <x v="0"/>
          </reference>
          <reference field="0" count="1" selected="0">
            <x v="1"/>
          </reference>
        </references>
      </pivotArea>
    </chartFormat>
    <chartFormat chart="66" format="3" series="1">
      <pivotArea type="data" outline="0" fieldPosition="0">
        <references count="2">
          <reference field="4294967294" count="1" selected="0">
            <x v="0"/>
          </reference>
          <reference field="0" count="1" selected="0">
            <x v="2"/>
          </reference>
        </references>
      </pivotArea>
    </chartFormat>
    <chartFormat chart="66" format="4" series="1">
      <pivotArea type="data" outline="0" fieldPosition="0">
        <references count="2">
          <reference field="4294967294" count="1" selected="0">
            <x v="0"/>
          </reference>
          <reference field="0" count="1" selected="0">
            <x v="3"/>
          </reference>
        </references>
      </pivotArea>
    </chartFormat>
    <chartFormat chart="67" format="1" series="1">
      <pivotArea type="data" outline="0" fieldPosition="0">
        <references count="2">
          <reference field="4294967294" count="1" selected="0">
            <x v="0"/>
          </reference>
          <reference field="0" count="1" selected="0">
            <x v="0"/>
          </reference>
        </references>
      </pivotArea>
    </chartFormat>
    <chartFormat chart="67" format="2" series="1">
      <pivotArea type="data" outline="0" fieldPosition="0">
        <references count="2">
          <reference field="4294967294" count="1" selected="0">
            <x v="0"/>
          </reference>
          <reference field="0" count="1" selected="0">
            <x v="1"/>
          </reference>
        </references>
      </pivotArea>
    </chartFormat>
    <chartFormat chart="67" format="3" series="1">
      <pivotArea type="data" outline="0" fieldPosition="0">
        <references count="2">
          <reference field="4294967294" count="1" selected="0">
            <x v="0"/>
          </reference>
          <reference field="0" count="1" selected="0">
            <x v="2"/>
          </reference>
        </references>
      </pivotArea>
    </chartFormat>
    <chartFormat chart="67" format="4" series="1">
      <pivotArea type="data" outline="0" fieldPosition="0">
        <references count="2">
          <reference field="4294967294" count="1" selected="0">
            <x v="0"/>
          </reference>
          <reference field="0" count="1" selected="0">
            <x v="3"/>
          </reference>
        </references>
      </pivotArea>
    </chartFormat>
    <chartFormat chart="68" format="1" series="1">
      <pivotArea type="data" outline="0" fieldPosition="0">
        <references count="2">
          <reference field="4294967294" count="1" selected="0">
            <x v="0"/>
          </reference>
          <reference field="0" count="1" selected="0">
            <x v="0"/>
          </reference>
        </references>
      </pivotArea>
    </chartFormat>
    <chartFormat chart="68" format="2" series="1">
      <pivotArea type="data" outline="0" fieldPosition="0">
        <references count="2">
          <reference field="4294967294" count="1" selected="0">
            <x v="0"/>
          </reference>
          <reference field="0" count="1" selected="0">
            <x v="1"/>
          </reference>
        </references>
      </pivotArea>
    </chartFormat>
    <chartFormat chart="68" format="3" series="1">
      <pivotArea type="data" outline="0" fieldPosition="0">
        <references count="2">
          <reference field="4294967294" count="1" selected="0">
            <x v="0"/>
          </reference>
          <reference field="0" count="1" selected="0">
            <x v="2"/>
          </reference>
        </references>
      </pivotArea>
    </chartFormat>
    <chartFormat chart="68" format="4" series="1">
      <pivotArea type="data" outline="0" fieldPosition="0">
        <references count="2">
          <reference field="4294967294" count="1" selected="0">
            <x v="0"/>
          </reference>
          <reference field="0" count="1" selected="0">
            <x v="3"/>
          </reference>
        </references>
      </pivotArea>
    </chartFormat>
    <chartFormat chart="69" format="1" series="1">
      <pivotArea type="data" outline="0" fieldPosition="0">
        <references count="2">
          <reference field="4294967294" count="1" selected="0">
            <x v="0"/>
          </reference>
          <reference field="0" count="1" selected="0">
            <x v="0"/>
          </reference>
        </references>
      </pivotArea>
    </chartFormat>
    <chartFormat chart="69" format="2" series="1">
      <pivotArea type="data" outline="0" fieldPosition="0">
        <references count="2">
          <reference field="4294967294" count="1" selected="0">
            <x v="0"/>
          </reference>
          <reference field="0" count="1" selected="0">
            <x v="1"/>
          </reference>
        </references>
      </pivotArea>
    </chartFormat>
    <chartFormat chart="69" format="3" series="1">
      <pivotArea type="data" outline="0" fieldPosition="0">
        <references count="2">
          <reference field="4294967294" count="1" selected="0">
            <x v="0"/>
          </reference>
          <reference field="0" count="1" selected="0">
            <x v="2"/>
          </reference>
        </references>
      </pivotArea>
    </chartFormat>
    <chartFormat chart="69" format="4" series="1">
      <pivotArea type="data" outline="0" fieldPosition="0">
        <references count="2">
          <reference field="4294967294" count="1" selected="0">
            <x v="0"/>
          </reference>
          <reference field="0" count="1" selected="0">
            <x v="3"/>
          </reference>
        </references>
      </pivotArea>
    </chartFormat>
    <chartFormat chart="70" format="1" series="1">
      <pivotArea type="data" outline="0" fieldPosition="0">
        <references count="2">
          <reference field="4294967294" count="1" selected="0">
            <x v="0"/>
          </reference>
          <reference field="0" count="1" selected="0">
            <x v="0"/>
          </reference>
        </references>
      </pivotArea>
    </chartFormat>
    <chartFormat chart="70" format="2" series="1">
      <pivotArea type="data" outline="0" fieldPosition="0">
        <references count="2">
          <reference field="4294967294" count="1" selected="0">
            <x v="0"/>
          </reference>
          <reference field="0" count="1" selected="0">
            <x v="1"/>
          </reference>
        </references>
      </pivotArea>
    </chartFormat>
    <chartFormat chart="70" format="3" series="1">
      <pivotArea type="data" outline="0" fieldPosition="0">
        <references count="2">
          <reference field="4294967294" count="1" selected="0">
            <x v="0"/>
          </reference>
          <reference field="0" count="1" selected="0">
            <x v="2"/>
          </reference>
        </references>
      </pivotArea>
    </chartFormat>
    <chartFormat chart="70" format="4" series="1">
      <pivotArea type="data" outline="0" fieldPosition="0">
        <references count="2">
          <reference field="4294967294" count="1" selected="0">
            <x v="0"/>
          </reference>
          <reference field="0" count="1" selected="0">
            <x v="3"/>
          </reference>
        </references>
      </pivotArea>
    </chartFormat>
    <chartFormat chart="71" format="1" series="1">
      <pivotArea type="data" outline="0" fieldPosition="0">
        <references count="2">
          <reference field="4294967294" count="1" selected="0">
            <x v="0"/>
          </reference>
          <reference field="0" count="1" selected="0">
            <x v="0"/>
          </reference>
        </references>
      </pivotArea>
    </chartFormat>
    <chartFormat chart="71" format="2" series="1">
      <pivotArea type="data" outline="0" fieldPosition="0">
        <references count="2">
          <reference field="4294967294" count="1" selected="0">
            <x v="0"/>
          </reference>
          <reference field="0" count="1" selected="0">
            <x v="1"/>
          </reference>
        </references>
      </pivotArea>
    </chartFormat>
    <chartFormat chart="71" format="3" series="1">
      <pivotArea type="data" outline="0" fieldPosition="0">
        <references count="2">
          <reference field="4294967294" count="1" selected="0">
            <x v="0"/>
          </reference>
          <reference field="0" count="1" selected="0">
            <x v="2"/>
          </reference>
        </references>
      </pivotArea>
    </chartFormat>
    <chartFormat chart="71" format="4" series="1">
      <pivotArea type="data" outline="0" fieldPosition="0">
        <references count="2">
          <reference field="4294967294" count="1" selected="0">
            <x v="0"/>
          </reference>
          <reference field="0" count="1" selected="0">
            <x v="3"/>
          </reference>
        </references>
      </pivotArea>
    </chartFormat>
    <chartFormat chart="72" format="1" series="1">
      <pivotArea type="data" outline="0" fieldPosition="0">
        <references count="2">
          <reference field="4294967294" count="1" selected="0">
            <x v="0"/>
          </reference>
          <reference field="0" count="1" selected="0">
            <x v="0"/>
          </reference>
        </references>
      </pivotArea>
    </chartFormat>
    <chartFormat chart="72" format="2" series="1">
      <pivotArea type="data" outline="0" fieldPosition="0">
        <references count="2">
          <reference field="4294967294" count="1" selected="0">
            <x v="0"/>
          </reference>
          <reference field="0" count="1" selected="0">
            <x v="1"/>
          </reference>
        </references>
      </pivotArea>
    </chartFormat>
    <chartFormat chart="72" format="3" series="1">
      <pivotArea type="data" outline="0" fieldPosition="0">
        <references count="2">
          <reference field="4294967294" count="1" selected="0">
            <x v="0"/>
          </reference>
          <reference field="0" count="1" selected="0">
            <x v="2"/>
          </reference>
        </references>
      </pivotArea>
    </chartFormat>
    <chartFormat chart="72" format="4" series="1">
      <pivotArea type="data" outline="0" fieldPosition="0">
        <references count="2">
          <reference field="4294967294" count="1" selected="0">
            <x v="0"/>
          </reference>
          <reference field="0" count="1" selected="0">
            <x v="3"/>
          </reference>
        </references>
      </pivotArea>
    </chartFormat>
    <chartFormat chart="73" format="1" series="1">
      <pivotArea type="data" outline="0" fieldPosition="0">
        <references count="2">
          <reference field="4294967294" count="1" selected="0">
            <x v="0"/>
          </reference>
          <reference field="0" count="1" selected="0">
            <x v="0"/>
          </reference>
        </references>
      </pivotArea>
    </chartFormat>
    <chartFormat chart="73" format="2" series="1">
      <pivotArea type="data" outline="0" fieldPosition="0">
        <references count="2">
          <reference field="4294967294" count="1" selected="0">
            <x v="0"/>
          </reference>
          <reference field="0" count="1" selected="0">
            <x v="1"/>
          </reference>
        </references>
      </pivotArea>
    </chartFormat>
    <chartFormat chart="73" format="3" series="1">
      <pivotArea type="data" outline="0" fieldPosition="0">
        <references count="2">
          <reference field="4294967294" count="1" selected="0">
            <x v="0"/>
          </reference>
          <reference field="0" count="1" selected="0">
            <x v="2"/>
          </reference>
        </references>
      </pivotArea>
    </chartFormat>
    <chartFormat chart="73" format="4" series="1">
      <pivotArea type="data" outline="0" fieldPosition="0">
        <references count="2">
          <reference field="4294967294" count="1" selected="0">
            <x v="0"/>
          </reference>
          <reference field="0" count="1" selected="0">
            <x v="3"/>
          </reference>
        </references>
      </pivotArea>
    </chartFormat>
    <chartFormat chart="74" format="1" series="1">
      <pivotArea type="data" outline="0" fieldPosition="0">
        <references count="2">
          <reference field="4294967294" count="1" selected="0">
            <x v="0"/>
          </reference>
          <reference field="0" count="1" selected="0">
            <x v="0"/>
          </reference>
        </references>
      </pivotArea>
    </chartFormat>
    <chartFormat chart="74" format="2" series="1">
      <pivotArea type="data" outline="0" fieldPosition="0">
        <references count="2">
          <reference field="4294967294" count="1" selected="0">
            <x v="0"/>
          </reference>
          <reference field="0" count="1" selected="0">
            <x v="1"/>
          </reference>
        </references>
      </pivotArea>
    </chartFormat>
    <chartFormat chart="74" format="3" series="1">
      <pivotArea type="data" outline="0" fieldPosition="0">
        <references count="2">
          <reference field="4294967294" count="1" selected="0">
            <x v="0"/>
          </reference>
          <reference field="0" count="1" selected="0">
            <x v="2"/>
          </reference>
        </references>
      </pivotArea>
    </chartFormat>
    <chartFormat chart="74" format="4" series="1">
      <pivotArea type="data" outline="0" fieldPosition="0">
        <references count="2">
          <reference field="4294967294" count="1" selected="0">
            <x v="0"/>
          </reference>
          <reference field="0" count="1" selected="0">
            <x v="3"/>
          </reference>
        </references>
      </pivotArea>
    </chartFormat>
    <chartFormat chart="75" format="1" series="1">
      <pivotArea type="data" outline="0" fieldPosition="0">
        <references count="2">
          <reference field="4294967294" count="1" selected="0">
            <x v="0"/>
          </reference>
          <reference field="0" count="1" selected="0">
            <x v="0"/>
          </reference>
        </references>
      </pivotArea>
    </chartFormat>
    <chartFormat chart="75" format="2" series="1">
      <pivotArea type="data" outline="0" fieldPosition="0">
        <references count="2">
          <reference field="4294967294" count="1" selected="0">
            <x v="0"/>
          </reference>
          <reference field="0" count="1" selected="0">
            <x v="1"/>
          </reference>
        </references>
      </pivotArea>
    </chartFormat>
    <chartFormat chart="75" format="3" series="1">
      <pivotArea type="data" outline="0" fieldPosition="0">
        <references count="2">
          <reference field="4294967294" count="1" selected="0">
            <x v="0"/>
          </reference>
          <reference field="0" count="1" selected="0">
            <x v="2"/>
          </reference>
        </references>
      </pivotArea>
    </chartFormat>
    <chartFormat chart="75" format="4" series="1">
      <pivotArea type="data" outline="0" fieldPosition="0">
        <references count="2">
          <reference field="4294967294" count="1" selected="0">
            <x v="0"/>
          </reference>
          <reference field="0" count="1" selected="0">
            <x v="3"/>
          </reference>
        </references>
      </pivotArea>
    </chartFormat>
    <chartFormat chart="76" format="1" series="1">
      <pivotArea type="data" outline="0" fieldPosition="0">
        <references count="2">
          <reference field="4294967294" count="1" selected="0">
            <x v="0"/>
          </reference>
          <reference field="0" count="1" selected="0">
            <x v="0"/>
          </reference>
        </references>
      </pivotArea>
    </chartFormat>
    <chartFormat chart="76" format="2" series="1">
      <pivotArea type="data" outline="0" fieldPosition="0">
        <references count="2">
          <reference field="4294967294" count="1" selected="0">
            <x v="0"/>
          </reference>
          <reference field="0" count="1" selected="0">
            <x v="1"/>
          </reference>
        </references>
      </pivotArea>
    </chartFormat>
    <chartFormat chart="76" format="3" series="1">
      <pivotArea type="data" outline="0" fieldPosition="0">
        <references count="2">
          <reference field="4294967294" count="1" selected="0">
            <x v="0"/>
          </reference>
          <reference field="0" count="1" selected="0">
            <x v="2"/>
          </reference>
        </references>
      </pivotArea>
    </chartFormat>
    <chartFormat chart="76" format="4" series="1">
      <pivotArea type="data" outline="0" fieldPosition="0">
        <references count="2">
          <reference field="4294967294" count="1" selected="0">
            <x v="0"/>
          </reference>
          <reference field="0" count="1" selected="0">
            <x v="3"/>
          </reference>
        </references>
      </pivotArea>
    </chartFormat>
    <chartFormat chart="77" format="1" series="1">
      <pivotArea type="data" outline="0" fieldPosition="0">
        <references count="2">
          <reference field="4294967294" count="1" selected="0">
            <x v="0"/>
          </reference>
          <reference field="0" count="1" selected="0">
            <x v="0"/>
          </reference>
        </references>
      </pivotArea>
    </chartFormat>
    <chartFormat chart="77" format="2" series="1">
      <pivotArea type="data" outline="0" fieldPosition="0">
        <references count="2">
          <reference field="4294967294" count="1" selected="0">
            <x v="0"/>
          </reference>
          <reference field="0" count="1" selected="0">
            <x v="1"/>
          </reference>
        </references>
      </pivotArea>
    </chartFormat>
    <chartFormat chart="77" format="3" series="1">
      <pivotArea type="data" outline="0" fieldPosition="0">
        <references count="2">
          <reference field="4294967294" count="1" selected="0">
            <x v="0"/>
          </reference>
          <reference field="0" count="1" selected="0">
            <x v="2"/>
          </reference>
        </references>
      </pivotArea>
    </chartFormat>
    <chartFormat chart="77" format="4" series="1">
      <pivotArea type="data" outline="0" fieldPosition="0">
        <references count="2">
          <reference field="4294967294" count="1" selected="0">
            <x v="0"/>
          </reference>
          <reference field="0" count="1" selected="0">
            <x v="3"/>
          </reference>
        </references>
      </pivotArea>
    </chartFormat>
    <chartFormat chart="78" format="1" series="1">
      <pivotArea type="data" outline="0" fieldPosition="0">
        <references count="2">
          <reference field="4294967294" count="1" selected="0">
            <x v="0"/>
          </reference>
          <reference field="0" count="1" selected="0">
            <x v="0"/>
          </reference>
        </references>
      </pivotArea>
    </chartFormat>
    <chartFormat chart="78" format="2" series="1">
      <pivotArea type="data" outline="0" fieldPosition="0">
        <references count="2">
          <reference field="4294967294" count="1" selected="0">
            <x v="0"/>
          </reference>
          <reference field="0" count="1" selected="0">
            <x v="1"/>
          </reference>
        </references>
      </pivotArea>
    </chartFormat>
    <chartFormat chart="78" format="3" series="1">
      <pivotArea type="data" outline="0" fieldPosition="0">
        <references count="2">
          <reference field="4294967294" count="1" selected="0">
            <x v="0"/>
          </reference>
          <reference field="0" count="1" selected="0">
            <x v="2"/>
          </reference>
        </references>
      </pivotArea>
    </chartFormat>
    <chartFormat chart="78" format="4" series="1">
      <pivotArea type="data" outline="0" fieldPosition="0">
        <references count="2">
          <reference field="4294967294" count="1" selected="0">
            <x v="0"/>
          </reference>
          <reference field="0" count="1" selected="0">
            <x v="3"/>
          </reference>
        </references>
      </pivotArea>
    </chartFormat>
    <chartFormat chart="79" format="1" series="1">
      <pivotArea type="data" outline="0" fieldPosition="0">
        <references count="2">
          <reference field="4294967294" count="1" selected="0">
            <x v="0"/>
          </reference>
          <reference field="0" count="1" selected="0">
            <x v="0"/>
          </reference>
        </references>
      </pivotArea>
    </chartFormat>
    <chartFormat chart="79" format="2" series="1">
      <pivotArea type="data" outline="0" fieldPosition="0">
        <references count="2">
          <reference field="4294967294" count="1" selected="0">
            <x v="0"/>
          </reference>
          <reference field="0" count="1" selected="0">
            <x v="1"/>
          </reference>
        </references>
      </pivotArea>
    </chartFormat>
    <chartFormat chart="79" format="3" series="1">
      <pivotArea type="data" outline="0" fieldPosition="0">
        <references count="2">
          <reference field="4294967294" count="1" selected="0">
            <x v="0"/>
          </reference>
          <reference field="0" count="1" selected="0">
            <x v="2"/>
          </reference>
        </references>
      </pivotArea>
    </chartFormat>
    <chartFormat chart="79" format="4" series="1">
      <pivotArea type="data" outline="0" fieldPosition="0">
        <references count="2">
          <reference field="4294967294" count="1" selected="0">
            <x v="0"/>
          </reference>
          <reference field="0" count="1" selected="0">
            <x v="3"/>
          </reference>
        </references>
      </pivotArea>
    </chartFormat>
    <chartFormat chart="80" format="1" series="1">
      <pivotArea type="data" outline="0" fieldPosition="0">
        <references count="2">
          <reference field="4294967294" count="1" selected="0">
            <x v="0"/>
          </reference>
          <reference field="0" count="1" selected="0">
            <x v="0"/>
          </reference>
        </references>
      </pivotArea>
    </chartFormat>
    <chartFormat chart="80" format="2" series="1">
      <pivotArea type="data" outline="0" fieldPosition="0">
        <references count="2">
          <reference field="4294967294" count="1" selected="0">
            <x v="0"/>
          </reference>
          <reference field="0" count="1" selected="0">
            <x v="1"/>
          </reference>
        </references>
      </pivotArea>
    </chartFormat>
    <chartFormat chart="80" format="3" series="1">
      <pivotArea type="data" outline="0" fieldPosition="0">
        <references count="2">
          <reference field="4294967294" count="1" selected="0">
            <x v="0"/>
          </reference>
          <reference field="0" count="1" selected="0">
            <x v="2"/>
          </reference>
        </references>
      </pivotArea>
    </chartFormat>
    <chartFormat chart="80" format="4" series="1">
      <pivotArea type="data" outline="0" fieldPosition="0">
        <references count="2">
          <reference field="4294967294" count="1" selected="0">
            <x v="0"/>
          </reference>
          <reference field="0" count="1" selected="0">
            <x v="3"/>
          </reference>
        </references>
      </pivotArea>
    </chartFormat>
    <chartFormat chart="81" format="1" series="1">
      <pivotArea type="data" outline="0" fieldPosition="0">
        <references count="2">
          <reference field="4294967294" count="1" selected="0">
            <x v="0"/>
          </reference>
          <reference field="0" count="1" selected="0">
            <x v="0"/>
          </reference>
        </references>
      </pivotArea>
    </chartFormat>
    <chartFormat chart="81" format="2" series="1">
      <pivotArea type="data" outline="0" fieldPosition="0">
        <references count="2">
          <reference field="4294967294" count="1" selected="0">
            <x v="0"/>
          </reference>
          <reference field="0" count="1" selected="0">
            <x v="1"/>
          </reference>
        </references>
      </pivotArea>
    </chartFormat>
    <chartFormat chart="81" format="3" series="1">
      <pivotArea type="data" outline="0" fieldPosition="0">
        <references count="2">
          <reference field="4294967294" count="1" selected="0">
            <x v="0"/>
          </reference>
          <reference field="0" count="1" selected="0">
            <x v="2"/>
          </reference>
        </references>
      </pivotArea>
    </chartFormat>
    <chartFormat chart="81" format="4" series="1">
      <pivotArea type="data" outline="0" fieldPosition="0">
        <references count="2">
          <reference field="4294967294" count="1" selected="0">
            <x v="0"/>
          </reference>
          <reference field="0" count="1" selected="0">
            <x v="3"/>
          </reference>
        </references>
      </pivotArea>
    </chartFormat>
    <chartFormat chart="82" format="1" series="1">
      <pivotArea type="data" outline="0" fieldPosition="0">
        <references count="2">
          <reference field="4294967294" count="1" selected="0">
            <x v="0"/>
          </reference>
          <reference field="0" count="1" selected="0">
            <x v="0"/>
          </reference>
        </references>
      </pivotArea>
    </chartFormat>
    <chartFormat chart="82" format="2" series="1">
      <pivotArea type="data" outline="0" fieldPosition="0">
        <references count="2">
          <reference field="4294967294" count="1" selected="0">
            <x v="0"/>
          </reference>
          <reference field="0" count="1" selected="0">
            <x v="1"/>
          </reference>
        </references>
      </pivotArea>
    </chartFormat>
    <chartFormat chart="82" format="3" series="1">
      <pivotArea type="data" outline="0" fieldPosition="0">
        <references count="2">
          <reference field="4294967294" count="1" selected="0">
            <x v="0"/>
          </reference>
          <reference field="0" count="1" selected="0">
            <x v="2"/>
          </reference>
        </references>
      </pivotArea>
    </chartFormat>
    <chartFormat chart="82" format="4" series="1">
      <pivotArea type="data" outline="0" fieldPosition="0">
        <references count="2">
          <reference field="4294967294" count="1" selected="0">
            <x v="0"/>
          </reference>
          <reference field="0" count="1" selected="0">
            <x v="3"/>
          </reference>
        </references>
      </pivotArea>
    </chartFormat>
    <chartFormat chart="83" format="1" series="1">
      <pivotArea type="data" outline="0" fieldPosition="0">
        <references count="2">
          <reference field="4294967294" count="1" selected="0">
            <x v="0"/>
          </reference>
          <reference field="0" count="1" selected="0">
            <x v="0"/>
          </reference>
        </references>
      </pivotArea>
    </chartFormat>
    <chartFormat chart="83" format="2" series="1">
      <pivotArea type="data" outline="0" fieldPosition="0">
        <references count="2">
          <reference field="4294967294" count="1" selected="0">
            <x v="0"/>
          </reference>
          <reference field="0" count="1" selected="0">
            <x v="1"/>
          </reference>
        </references>
      </pivotArea>
    </chartFormat>
    <chartFormat chart="83" format="3" series="1">
      <pivotArea type="data" outline="0" fieldPosition="0">
        <references count="2">
          <reference field="4294967294" count="1" selected="0">
            <x v="0"/>
          </reference>
          <reference field="0" count="1" selected="0">
            <x v="2"/>
          </reference>
        </references>
      </pivotArea>
    </chartFormat>
    <chartFormat chart="83" format="4" series="1">
      <pivotArea type="data" outline="0" fieldPosition="0">
        <references count="2">
          <reference field="4294967294" count="1" selected="0">
            <x v="0"/>
          </reference>
          <reference field="0" count="1" selected="0">
            <x v="3"/>
          </reference>
        </references>
      </pivotArea>
    </chartFormat>
    <chartFormat chart="84" format="1" series="1">
      <pivotArea type="data" outline="0" fieldPosition="0">
        <references count="2">
          <reference field="4294967294" count="1" selected="0">
            <x v="0"/>
          </reference>
          <reference field="0" count="1" selected="0">
            <x v="0"/>
          </reference>
        </references>
      </pivotArea>
    </chartFormat>
    <chartFormat chart="84" format="2" series="1">
      <pivotArea type="data" outline="0" fieldPosition="0">
        <references count="2">
          <reference field="4294967294" count="1" selected="0">
            <x v="0"/>
          </reference>
          <reference field="0" count="1" selected="0">
            <x v="1"/>
          </reference>
        </references>
      </pivotArea>
    </chartFormat>
    <chartFormat chart="84" format="3" series="1">
      <pivotArea type="data" outline="0" fieldPosition="0">
        <references count="2">
          <reference field="4294967294" count="1" selected="0">
            <x v="0"/>
          </reference>
          <reference field="0" count="1" selected="0">
            <x v="2"/>
          </reference>
        </references>
      </pivotArea>
    </chartFormat>
    <chartFormat chart="84" format="4" series="1">
      <pivotArea type="data" outline="0" fieldPosition="0">
        <references count="2">
          <reference field="4294967294" count="1" selected="0">
            <x v="0"/>
          </reference>
          <reference field="0" count="1" selected="0">
            <x v="3"/>
          </reference>
        </references>
      </pivotArea>
    </chartFormat>
    <chartFormat chart="85" format="1" series="1">
      <pivotArea type="data" outline="0" fieldPosition="0">
        <references count="2">
          <reference field="4294967294" count="1" selected="0">
            <x v="0"/>
          </reference>
          <reference field="0" count="1" selected="0">
            <x v="0"/>
          </reference>
        </references>
      </pivotArea>
    </chartFormat>
    <chartFormat chart="85" format="2" series="1">
      <pivotArea type="data" outline="0" fieldPosition="0">
        <references count="2">
          <reference field="4294967294" count="1" selected="0">
            <x v="0"/>
          </reference>
          <reference field="0" count="1" selected="0">
            <x v="1"/>
          </reference>
        </references>
      </pivotArea>
    </chartFormat>
    <chartFormat chart="85" format="3" series="1">
      <pivotArea type="data" outline="0" fieldPosition="0">
        <references count="2">
          <reference field="4294967294" count="1" selected="0">
            <x v="0"/>
          </reference>
          <reference field="0" count="1" selected="0">
            <x v="2"/>
          </reference>
        </references>
      </pivotArea>
    </chartFormat>
    <chartFormat chart="85" format="4" series="1">
      <pivotArea type="data" outline="0" fieldPosition="0">
        <references count="2">
          <reference field="4294967294" count="1" selected="0">
            <x v="0"/>
          </reference>
          <reference field="0" count="1" selected="0">
            <x v="3"/>
          </reference>
        </references>
      </pivotArea>
    </chartFormat>
    <chartFormat chart="86" format="1" series="1">
      <pivotArea type="data" outline="0" fieldPosition="0">
        <references count="2">
          <reference field="4294967294" count="1" selected="0">
            <x v="0"/>
          </reference>
          <reference field="0" count="1" selected="0">
            <x v="0"/>
          </reference>
        </references>
      </pivotArea>
    </chartFormat>
    <chartFormat chart="86" format="2" series="1">
      <pivotArea type="data" outline="0" fieldPosition="0">
        <references count="2">
          <reference field="4294967294" count="1" selected="0">
            <x v="0"/>
          </reference>
          <reference field="0" count="1" selected="0">
            <x v="1"/>
          </reference>
        </references>
      </pivotArea>
    </chartFormat>
    <chartFormat chart="86" format="3" series="1">
      <pivotArea type="data" outline="0" fieldPosition="0">
        <references count="2">
          <reference field="4294967294" count="1" selected="0">
            <x v="0"/>
          </reference>
          <reference field="0" count="1" selected="0">
            <x v="2"/>
          </reference>
        </references>
      </pivotArea>
    </chartFormat>
    <chartFormat chart="86" format="4" series="1">
      <pivotArea type="data" outline="0" fieldPosition="0">
        <references count="2">
          <reference field="4294967294" count="1" selected="0">
            <x v="0"/>
          </reference>
          <reference field="0" count="1" selected="0">
            <x v="3"/>
          </reference>
        </references>
      </pivotArea>
    </chartFormat>
    <chartFormat chart="87" format="1" series="1">
      <pivotArea type="data" outline="0" fieldPosition="0">
        <references count="2">
          <reference field="4294967294" count="1" selected="0">
            <x v="0"/>
          </reference>
          <reference field="0" count="1" selected="0">
            <x v="0"/>
          </reference>
        </references>
      </pivotArea>
    </chartFormat>
    <chartFormat chart="87" format="2" series="1">
      <pivotArea type="data" outline="0" fieldPosition="0">
        <references count="2">
          <reference field="4294967294" count="1" selected="0">
            <x v="0"/>
          </reference>
          <reference field="0" count="1" selected="0">
            <x v="1"/>
          </reference>
        </references>
      </pivotArea>
    </chartFormat>
    <chartFormat chart="87" format="3" series="1">
      <pivotArea type="data" outline="0" fieldPosition="0">
        <references count="2">
          <reference field="4294967294" count="1" selected="0">
            <x v="0"/>
          </reference>
          <reference field="0" count="1" selected="0">
            <x v="2"/>
          </reference>
        </references>
      </pivotArea>
    </chartFormat>
    <chartFormat chart="87" format="4" series="1">
      <pivotArea type="data" outline="0" fieldPosition="0">
        <references count="2">
          <reference field="4294967294" count="1" selected="0">
            <x v="0"/>
          </reference>
          <reference field="0" count="1" selected="0">
            <x v="3"/>
          </reference>
        </references>
      </pivotArea>
    </chartFormat>
    <chartFormat chart="88" format="1" series="1">
      <pivotArea type="data" outline="0" fieldPosition="0">
        <references count="2">
          <reference field="4294967294" count="1" selected="0">
            <x v="0"/>
          </reference>
          <reference field="0" count="1" selected="0">
            <x v="0"/>
          </reference>
        </references>
      </pivotArea>
    </chartFormat>
    <chartFormat chart="88" format="2" series="1">
      <pivotArea type="data" outline="0" fieldPosition="0">
        <references count="2">
          <reference field="4294967294" count="1" selected="0">
            <x v="0"/>
          </reference>
          <reference field="0" count="1" selected="0">
            <x v="1"/>
          </reference>
        </references>
      </pivotArea>
    </chartFormat>
    <chartFormat chart="88" format="3" series="1">
      <pivotArea type="data" outline="0" fieldPosition="0">
        <references count="2">
          <reference field="4294967294" count="1" selected="0">
            <x v="0"/>
          </reference>
          <reference field="0" count="1" selected="0">
            <x v="2"/>
          </reference>
        </references>
      </pivotArea>
    </chartFormat>
    <chartFormat chart="88" format="4" series="1">
      <pivotArea type="data" outline="0" fieldPosition="0">
        <references count="2">
          <reference field="4294967294" count="1" selected="0">
            <x v="0"/>
          </reference>
          <reference field="0" count="1" selected="0">
            <x v="3"/>
          </reference>
        </references>
      </pivotArea>
    </chartFormat>
    <chartFormat chart="89" format="1" series="1">
      <pivotArea type="data" outline="0" fieldPosition="0">
        <references count="2">
          <reference field="4294967294" count="1" selected="0">
            <x v="0"/>
          </reference>
          <reference field="0" count="1" selected="0">
            <x v="0"/>
          </reference>
        </references>
      </pivotArea>
    </chartFormat>
    <chartFormat chart="89" format="2" series="1">
      <pivotArea type="data" outline="0" fieldPosition="0">
        <references count="2">
          <reference field="4294967294" count="1" selected="0">
            <x v="0"/>
          </reference>
          <reference field="0" count="1" selected="0">
            <x v="1"/>
          </reference>
        </references>
      </pivotArea>
    </chartFormat>
    <chartFormat chart="89" format="3" series="1">
      <pivotArea type="data" outline="0" fieldPosition="0">
        <references count="2">
          <reference field="4294967294" count="1" selected="0">
            <x v="0"/>
          </reference>
          <reference field="0" count="1" selected="0">
            <x v="2"/>
          </reference>
        </references>
      </pivotArea>
    </chartFormat>
    <chartFormat chart="89" format="4" series="1">
      <pivotArea type="data" outline="0" fieldPosition="0">
        <references count="2">
          <reference field="4294967294" count="1" selected="0">
            <x v="0"/>
          </reference>
          <reference field="0" count="1" selected="0">
            <x v="3"/>
          </reference>
        </references>
      </pivotArea>
    </chartFormat>
    <chartFormat chart="90" format="1" series="1">
      <pivotArea type="data" outline="0" fieldPosition="0">
        <references count="2">
          <reference field="4294967294" count="1" selected="0">
            <x v="0"/>
          </reference>
          <reference field="0" count="1" selected="0">
            <x v="0"/>
          </reference>
        </references>
      </pivotArea>
    </chartFormat>
    <chartFormat chart="90" format="2" series="1">
      <pivotArea type="data" outline="0" fieldPosition="0">
        <references count="2">
          <reference field="4294967294" count="1" selected="0">
            <x v="0"/>
          </reference>
          <reference field="0" count="1" selected="0">
            <x v="1"/>
          </reference>
        </references>
      </pivotArea>
    </chartFormat>
    <chartFormat chart="90" format="3" series="1">
      <pivotArea type="data" outline="0" fieldPosition="0">
        <references count="2">
          <reference field="4294967294" count="1" selected="0">
            <x v="0"/>
          </reference>
          <reference field="0" count="1" selected="0">
            <x v="2"/>
          </reference>
        </references>
      </pivotArea>
    </chartFormat>
    <chartFormat chart="90" format="4" series="1">
      <pivotArea type="data" outline="0" fieldPosition="0">
        <references count="2">
          <reference field="4294967294" count="1" selected="0">
            <x v="0"/>
          </reference>
          <reference field="0" count="1" selected="0">
            <x v="3"/>
          </reference>
        </references>
      </pivotArea>
    </chartFormat>
    <chartFormat chart="91" format="1" series="1">
      <pivotArea type="data" outline="0" fieldPosition="0">
        <references count="2">
          <reference field="4294967294" count="1" selected="0">
            <x v="0"/>
          </reference>
          <reference field="0" count="1" selected="0">
            <x v="0"/>
          </reference>
        </references>
      </pivotArea>
    </chartFormat>
    <chartFormat chart="91" format="2" series="1">
      <pivotArea type="data" outline="0" fieldPosition="0">
        <references count="2">
          <reference field="4294967294" count="1" selected="0">
            <x v="0"/>
          </reference>
          <reference field="0" count="1" selected="0">
            <x v="1"/>
          </reference>
        </references>
      </pivotArea>
    </chartFormat>
    <chartFormat chart="91" format="3" series="1">
      <pivotArea type="data" outline="0" fieldPosition="0">
        <references count="2">
          <reference field="4294967294" count="1" selected="0">
            <x v="0"/>
          </reference>
          <reference field="0" count="1" selected="0">
            <x v="2"/>
          </reference>
        </references>
      </pivotArea>
    </chartFormat>
    <chartFormat chart="91" format="4" series="1">
      <pivotArea type="data" outline="0" fieldPosition="0">
        <references count="2">
          <reference field="4294967294" count="1" selected="0">
            <x v="0"/>
          </reference>
          <reference field="0" count="1" selected="0">
            <x v="3"/>
          </reference>
        </references>
      </pivotArea>
    </chartFormat>
    <chartFormat chart="92" format="1" series="1">
      <pivotArea type="data" outline="0" fieldPosition="0">
        <references count="2">
          <reference field="4294967294" count="1" selected="0">
            <x v="0"/>
          </reference>
          <reference field="0" count="1" selected="0">
            <x v="0"/>
          </reference>
        </references>
      </pivotArea>
    </chartFormat>
    <chartFormat chart="92" format="2" series="1">
      <pivotArea type="data" outline="0" fieldPosition="0">
        <references count="2">
          <reference field="4294967294" count="1" selected="0">
            <x v="0"/>
          </reference>
          <reference field="0" count="1" selected="0">
            <x v="1"/>
          </reference>
        </references>
      </pivotArea>
    </chartFormat>
    <chartFormat chart="92" format="3" series="1">
      <pivotArea type="data" outline="0" fieldPosition="0">
        <references count="2">
          <reference field="4294967294" count="1" selected="0">
            <x v="0"/>
          </reference>
          <reference field="0" count="1" selected="0">
            <x v="2"/>
          </reference>
        </references>
      </pivotArea>
    </chartFormat>
    <chartFormat chart="92" format="4" series="1">
      <pivotArea type="data" outline="0" fieldPosition="0">
        <references count="2">
          <reference field="4294967294" count="1" selected="0">
            <x v="0"/>
          </reference>
          <reference field="0" count="1" selected="0">
            <x v="3"/>
          </reference>
        </references>
      </pivotArea>
    </chartFormat>
    <chartFormat chart="93" format="1" series="1">
      <pivotArea type="data" outline="0" fieldPosition="0">
        <references count="2">
          <reference field="4294967294" count="1" selected="0">
            <x v="0"/>
          </reference>
          <reference field="0" count="1" selected="0">
            <x v="0"/>
          </reference>
        </references>
      </pivotArea>
    </chartFormat>
    <chartFormat chart="93" format="2" series="1">
      <pivotArea type="data" outline="0" fieldPosition="0">
        <references count="2">
          <reference field="4294967294" count="1" selected="0">
            <x v="0"/>
          </reference>
          <reference field="0" count="1" selected="0">
            <x v="1"/>
          </reference>
        </references>
      </pivotArea>
    </chartFormat>
    <chartFormat chart="93" format="3" series="1">
      <pivotArea type="data" outline="0" fieldPosition="0">
        <references count="2">
          <reference field="4294967294" count="1" selected="0">
            <x v="0"/>
          </reference>
          <reference field="0" count="1" selected="0">
            <x v="2"/>
          </reference>
        </references>
      </pivotArea>
    </chartFormat>
    <chartFormat chart="93" format="4" series="1">
      <pivotArea type="data" outline="0" fieldPosition="0">
        <references count="2">
          <reference field="4294967294" count="1" selected="0">
            <x v="0"/>
          </reference>
          <reference field="0" count="1" selected="0">
            <x v="3"/>
          </reference>
        </references>
      </pivotArea>
    </chartFormat>
    <chartFormat chart="94" format="1" series="1">
      <pivotArea type="data" outline="0" fieldPosition="0">
        <references count="2">
          <reference field="4294967294" count="1" selected="0">
            <x v="0"/>
          </reference>
          <reference field="0" count="1" selected="0">
            <x v="0"/>
          </reference>
        </references>
      </pivotArea>
    </chartFormat>
    <chartFormat chart="94" format="2" series="1">
      <pivotArea type="data" outline="0" fieldPosition="0">
        <references count="2">
          <reference field="4294967294" count="1" selected="0">
            <x v="0"/>
          </reference>
          <reference field="0" count="1" selected="0">
            <x v="1"/>
          </reference>
        </references>
      </pivotArea>
    </chartFormat>
    <chartFormat chart="94" format="3" series="1">
      <pivotArea type="data" outline="0" fieldPosition="0">
        <references count="2">
          <reference field="4294967294" count="1" selected="0">
            <x v="0"/>
          </reference>
          <reference field="0" count="1" selected="0">
            <x v="2"/>
          </reference>
        </references>
      </pivotArea>
    </chartFormat>
    <chartFormat chart="94" format="4" series="1">
      <pivotArea type="data" outline="0" fieldPosition="0">
        <references count="2">
          <reference field="4294967294" count="1" selected="0">
            <x v="0"/>
          </reference>
          <reference field="0" count="1" selected="0">
            <x v="3"/>
          </reference>
        </references>
      </pivotArea>
    </chartFormat>
    <chartFormat chart="95" format="1" series="1">
      <pivotArea type="data" outline="0" fieldPosition="0">
        <references count="2">
          <reference field="4294967294" count="1" selected="0">
            <x v="0"/>
          </reference>
          <reference field="0" count="1" selected="0">
            <x v="0"/>
          </reference>
        </references>
      </pivotArea>
    </chartFormat>
    <chartFormat chart="95" format="2" series="1">
      <pivotArea type="data" outline="0" fieldPosition="0">
        <references count="2">
          <reference field="4294967294" count="1" selected="0">
            <x v="0"/>
          </reference>
          <reference field="0" count="1" selected="0">
            <x v="1"/>
          </reference>
        </references>
      </pivotArea>
    </chartFormat>
    <chartFormat chart="95" format="3" series="1">
      <pivotArea type="data" outline="0" fieldPosition="0">
        <references count="2">
          <reference field="4294967294" count="1" selected="0">
            <x v="0"/>
          </reference>
          <reference field="0" count="1" selected="0">
            <x v="2"/>
          </reference>
        </references>
      </pivotArea>
    </chartFormat>
    <chartFormat chart="95" format="4" series="1">
      <pivotArea type="data" outline="0" fieldPosition="0">
        <references count="2">
          <reference field="4294967294" count="1" selected="0">
            <x v="0"/>
          </reference>
          <reference field="0" count="1" selected="0">
            <x v="3"/>
          </reference>
        </references>
      </pivotArea>
    </chartFormat>
    <chartFormat chart="96" format="1" series="1">
      <pivotArea type="data" outline="0" fieldPosition="0">
        <references count="2">
          <reference field="4294967294" count="1" selected="0">
            <x v="0"/>
          </reference>
          <reference field="0" count="1" selected="0">
            <x v="0"/>
          </reference>
        </references>
      </pivotArea>
    </chartFormat>
    <chartFormat chart="96" format="2" series="1">
      <pivotArea type="data" outline="0" fieldPosition="0">
        <references count="2">
          <reference field="4294967294" count="1" selected="0">
            <x v="0"/>
          </reference>
          <reference field="0" count="1" selected="0">
            <x v="1"/>
          </reference>
        </references>
      </pivotArea>
    </chartFormat>
    <chartFormat chart="96" format="3" series="1">
      <pivotArea type="data" outline="0" fieldPosition="0">
        <references count="2">
          <reference field="4294967294" count="1" selected="0">
            <x v="0"/>
          </reference>
          <reference field="0" count="1" selected="0">
            <x v="2"/>
          </reference>
        </references>
      </pivotArea>
    </chartFormat>
    <chartFormat chart="96" format="4" series="1">
      <pivotArea type="data" outline="0" fieldPosition="0">
        <references count="2">
          <reference field="4294967294" count="1" selected="0">
            <x v="0"/>
          </reference>
          <reference field="0" count="1" selected="0">
            <x v="3"/>
          </reference>
        </references>
      </pivotArea>
    </chartFormat>
    <chartFormat chart="40" format="1" series="1">
      <pivotArea type="data" outline="0" fieldPosition="0">
        <references count="2">
          <reference field="4294967294" count="1" selected="0">
            <x v="0"/>
          </reference>
          <reference field="0" count="1" selected="0">
            <x v="3"/>
          </reference>
        </references>
      </pivotArea>
    </chartFormat>
    <chartFormat chart="97" format="2" series="1">
      <pivotArea type="data" outline="0" fieldPosition="0">
        <references count="2">
          <reference field="4294967294" count="1" selected="0">
            <x v="0"/>
          </reference>
          <reference field="0" count="1" selected="0">
            <x v="0"/>
          </reference>
        </references>
      </pivotArea>
    </chartFormat>
    <chartFormat chart="97" format="3" series="1">
      <pivotArea type="data" outline="0" fieldPosition="0">
        <references count="2">
          <reference field="4294967294" count="1" selected="0">
            <x v="0"/>
          </reference>
          <reference field="0" count="1" selected="0">
            <x v="1"/>
          </reference>
        </references>
      </pivotArea>
    </chartFormat>
    <chartFormat chart="97" format="4" series="1">
      <pivotArea type="data" outline="0" fieldPosition="0">
        <references count="2">
          <reference field="4294967294" count="1" selected="0">
            <x v="0"/>
          </reference>
          <reference field="0" count="1" selected="0">
            <x v="2"/>
          </reference>
        </references>
      </pivotArea>
    </chartFormat>
    <chartFormat chart="97" format="5" series="1">
      <pivotArea type="data" outline="0" fieldPosition="0">
        <references count="2">
          <reference field="4294967294" count="1" selected="0">
            <x v="0"/>
          </reference>
          <reference field="0" count="1" selected="0">
            <x v="3"/>
          </reference>
        </references>
      </pivotArea>
    </chartFormat>
    <chartFormat chart="98" format="2" series="1">
      <pivotArea type="data" outline="0" fieldPosition="0">
        <references count="2">
          <reference field="4294967294" count="1" selected="0">
            <x v="0"/>
          </reference>
          <reference field="0" count="1" selected="0">
            <x v="0"/>
          </reference>
        </references>
      </pivotArea>
    </chartFormat>
    <chartFormat chart="98" format="3" series="1">
      <pivotArea type="data" outline="0" fieldPosition="0">
        <references count="2">
          <reference field="4294967294" count="1" selected="0">
            <x v="0"/>
          </reference>
          <reference field="0" count="1" selected="0">
            <x v="1"/>
          </reference>
        </references>
      </pivotArea>
    </chartFormat>
    <chartFormat chart="98" format="4" series="1">
      <pivotArea type="data" outline="0" fieldPosition="0">
        <references count="2">
          <reference field="4294967294" count="1" selected="0">
            <x v="0"/>
          </reference>
          <reference field="0" count="1" selected="0">
            <x v="2"/>
          </reference>
        </references>
      </pivotArea>
    </chartFormat>
    <chartFormat chart="98" format="5" series="1">
      <pivotArea type="data" outline="0" fieldPosition="0">
        <references count="2">
          <reference field="4294967294" count="1" selected="0">
            <x v="0"/>
          </reference>
          <reference field="0" count="1" selected="0">
            <x v="3"/>
          </reference>
        </references>
      </pivotArea>
    </chartFormat>
    <chartFormat chart="99" format="2" series="1">
      <pivotArea type="data" outline="0" fieldPosition="0">
        <references count="2">
          <reference field="4294967294" count="1" selected="0">
            <x v="0"/>
          </reference>
          <reference field="0" count="1" selected="0">
            <x v="0"/>
          </reference>
        </references>
      </pivotArea>
    </chartFormat>
    <chartFormat chart="99" format="3" series="1">
      <pivotArea type="data" outline="0" fieldPosition="0">
        <references count="2">
          <reference field="4294967294" count="1" selected="0">
            <x v="0"/>
          </reference>
          <reference field="0" count="1" selected="0">
            <x v="1"/>
          </reference>
        </references>
      </pivotArea>
    </chartFormat>
    <chartFormat chart="99" format="4" series="1">
      <pivotArea type="data" outline="0" fieldPosition="0">
        <references count="2">
          <reference field="4294967294" count="1" selected="0">
            <x v="0"/>
          </reference>
          <reference field="0" count="1" selected="0">
            <x v="2"/>
          </reference>
        </references>
      </pivotArea>
    </chartFormat>
    <chartFormat chart="99" format="5" series="1">
      <pivotArea type="data" outline="0" fieldPosition="0">
        <references count="2">
          <reference field="4294967294" count="1" selected="0">
            <x v="0"/>
          </reference>
          <reference field="0" count="1" selected="0">
            <x v="3"/>
          </reference>
        </references>
      </pivotArea>
    </chartFormat>
    <chartFormat chart="100" format="2" series="1">
      <pivotArea type="data" outline="0" fieldPosition="0">
        <references count="2">
          <reference field="4294967294" count="1" selected="0">
            <x v="0"/>
          </reference>
          <reference field="0" count="1" selected="0">
            <x v="0"/>
          </reference>
        </references>
      </pivotArea>
    </chartFormat>
    <chartFormat chart="100" format="3" series="1">
      <pivotArea type="data" outline="0" fieldPosition="0">
        <references count="2">
          <reference field="4294967294" count="1" selected="0">
            <x v="0"/>
          </reference>
          <reference field="0" count="1" selected="0">
            <x v="1"/>
          </reference>
        </references>
      </pivotArea>
    </chartFormat>
    <chartFormat chart="100" format="4" series="1">
      <pivotArea type="data" outline="0" fieldPosition="0">
        <references count="2">
          <reference field="4294967294" count="1" selected="0">
            <x v="0"/>
          </reference>
          <reference field="0" count="1" selected="0">
            <x v="2"/>
          </reference>
        </references>
      </pivotArea>
    </chartFormat>
    <chartFormat chart="100" format="5" series="1">
      <pivotArea type="data" outline="0" fieldPosition="0">
        <references count="2">
          <reference field="4294967294" count="1" selected="0">
            <x v="0"/>
          </reference>
          <reference field="0" count="1" selected="0">
            <x v="3"/>
          </reference>
        </references>
      </pivotArea>
    </chartFormat>
    <chartFormat chart="101" format="2" series="1">
      <pivotArea type="data" outline="0" fieldPosition="0">
        <references count="2">
          <reference field="4294967294" count="1" selected="0">
            <x v="0"/>
          </reference>
          <reference field="0" count="1" selected="0">
            <x v="0"/>
          </reference>
        </references>
      </pivotArea>
    </chartFormat>
    <chartFormat chart="101" format="3" series="1">
      <pivotArea type="data" outline="0" fieldPosition="0">
        <references count="2">
          <reference field="4294967294" count="1" selected="0">
            <x v="0"/>
          </reference>
          <reference field="0" count="1" selected="0">
            <x v="1"/>
          </reference>
        </references>
      </pivotArea>
    </chartFormat>
    <chartFormat chart="101" format="4" series="1">
      <pivotArea type="data" outline="0" fieldPosition="0">
        <references count="2">
          <reference field="4294967294" count="1" selected="0">
            <x v="0"/>
          </reference>
          <reference field="0" count="1" selected="0">
            <x v="2"/>
          </reference>
        </references>
      </pivotArea>
    </chartFormat>
    <chartFormat chart="101" format="5" series="1">
      <pivotArea type="data" outline="0" fieldPosition="0">
        <references count="2">
          <reference field="4294967294" count="1" selected="0">
            <x v="0"/>
          </reference>
          <reference field="0" count="1" selected="0">
            <x v="3"/>
          </reference>
        </references>
      </pivotArea>
    </chartFormat>
    <chartFormat chart="102" format="2" series="1">
      <pivotArea type="data" outline="0" fieldPosition="0">
        <references count="2">
          <reference field="4294967294" count="1" selected="0">
            <x v="0"/>
          </reference>
          <reference field="0" count="1" selected="0">
            <x v="0"/>
          </reference>
        </references>
      </pivotArea>
    </chartFormat>
    <chartFormat chart="102" format="3" series="1">
      <pivotArea type="data" outline="0" fieldPosition="0">
        <references count="2">
          <reference field="4294967294" count="1" selected="0">
            <x v="0"/>
          </reference>
          <reference field="0" count="1" selected="0">
            <x v="1"/>
          </reference>
        </references>
      </pivotArea>
    </chartFormat>
    <chartFormat chart="102" format="4" series="1">
      <pivotArea type="data" outline="0" fieldPosition="0">
        <references count="2">
          <reference field="4294967294" count="1" selected="0">
            <x v="0"/>
          </reference>
          <reference field="0" count="1" selected="0">
            <x v="2"/>
          </reference>
        </references>
      </pivotArea>
    </chartFormat>
    <chartFormat chart="102" format="5" series="1">
      <pivotArea type="data" outline="0" fieldPosition="0">
        <references count="2">
          <reference field="4294967294" count="1" selected="0">
            <x v="0"/>
          </reference>
          <reference field="0" count="1" selected="0">
            <x v="3"/>
          </reference>
        </references>
      </pivotArea>
    </chartFormat>
    <chartFormat chart="103" format="2" series="1">
      <pivotArea type="data" outline="0" fieldPosition="0">
        <references count="2">
          <reference field="4294967294" count="1" selected="0">
            <x v="0"/>
          </reference>
          <reference field="0" count="1" selected="0">
            <x v="0"/>
          </reference>
        </references>
      </pivotArea>
    </chartFormat>
    <chartFormat chart="103" format="3" series="1">
      <pivotArea type="data" outline="0" fieldPosition="0">
        <references count="2">
          <reference field="4294967294" count="1" selected="0">
            <x v="0"/>
          </reference>
          <reference field="0" count="1" selected="0">
            <x v="1"/>
          </reference>
        </references>
      </pivotArea>
    </chartFormat>
    <chartFormat chart="103" format="4" series="1">
      <pivotArea type="data" outline="0" fieldPosition="0">
        <references count="2">
          <reference field="4294967294" count="1" selected="0">
            <x v="0"/>
          </reference>
          <reference field="0" count="1" selected="0">
            <x v="2"/>
          </reference>
        </references>
      </pivotArea>
    </chartFormat>
    <chartFormat chart="103" format="5" series="1">
      <pivotArea type="data" outline="0" fieldPosition="0">
        <references count="2">
          <reference field="4294967294" count="1" selected="0">
            <x v="0"/>
          </reference>
          <reference field="0" count="1" selected="0">
            <x v="3"/>
          </reference>
        </references>
      </pivotArea>
    </chartFormat>
    <chartFormat chart="104" format="2" series="1">
      <pivotArea type="data" outline="0" fieldPosition="0">
        <references count="2">
          <reference field="4294967294" count="1" selected="0">
            <x v="0"/>
          </reference>
          <reference field="0" count="1" selected="0">
            <x v="0"/>
          </reference>
        </references>
      </pivotArea>
    </chartFormat>
    <chartFormat chart="104" format="3" series="1">
      <pivotArea type="data" outline="0" fieldPosition="0">
        <references count="2">
          <reference field="4294967294" count="1" selected="0">
            <x v="0"/>
          </reference>
          <reference field="0" count="1" selected="0">
            <x v="1"/>
          </reference>
        </references>
      </pivotArea>
    </chartFormat>
    <chartFormat chart="104" format="4" series="1">
      <pivotArea type="data" outline="0" fieldPosition="0">
        <references count="2">
          <reference field="4294967294" count="1" selected="0">
            <x v="0"/>
          </reference>
          <reference field="0" count="1" selected="0">
            <x v="2"/>
          </reference>
        </references>
      </pivotArea>
    </chartFormat>
    <chartFormat chart="104" format="5" series="1">
      <pivotArea type="data" outline="0" fieldPosition="0">
        <references count="2">
          <reference field="4294967294" count="1" selected="0">
            <x v="0"/>
          </reference>
          <reference field="0" count="1" selected="0">
            <x v="3"/>
          </reference>
        </references>
      </pivotArea>
    </chartFormat>
    <chartFormat chart="105" format="2" series="1">
      <pivotArea type="data" outline="0" fieldPosition="0">
        <references count="2">
          <reference field="4294967294" count="1" selected="0">
            <x v="0"/>
          </reference>
          <reference field="0" count="1" selected="0">
            <x v="0"/>
          </reference>
        </references>
      </pivotArea>
    </chartFormat>
    <chartFormat chart="105" format="3" series="1">
      <pivotArea type="data" outline="0" fieldPosition="0">
        <references count="2">
          <reference field="4294967294" count="1" selected="0">
            <x v="0"/>
          </reference>
          <reference field="0" count="1" selected="0">
            <x v="1"/>
          </reference>
        </references>
      </pivotArea>
    </chartFormat>
    <chartFormat chart="105" format="4" series="1">
      <pivotArea type="data" outline="0" fieldPosition="0">
        <references count="2">
          <reference field="4294967294" count="1" selected="0">
            <x v="0"/>
          </reference>
          <reference field="0" count="1" selected="0">
            <x v="2"/>
          </reference>
        </references>
      </pivotArea>
    </chartFormat>
    <chartFormat chart="105" format="5" series="1">
      <pivotArea type="data" outline="0" fieldPosition="0">
        <references count="2">
          <reference field="4294967294" count="1" selected="0">
            <x v="0"/>
          </reference>
          <reference field="0" count="1" selected="0">
            <x v="3"/>
          </reference>
        </references>
      </pivotArea>
    </chartFormat>
    <chartFormat chart="106" format="2" series="1">
      <pivotArea type="data" outline="0" fieldPosition="0">
        <references count="2">
          <reference field="4294967294" count="1" selected="0">
            <x v="0"/>
          </reference>
          <reference field="0" count="1" selected="0">
            <x v="0"/>
          </reference>
        </references>
      </pivotArea>
    </chartFormat>
    <chartFormat chart="106" format="3" series="1">
      <pivotArea type="data" outline="0" fieldPosition="0">
        <references count="2">
          <reference field="4294967294" count="1" selected="0">
            <x v="0"/>
          </reference>
          <reference field="0" count="1" selected="0">
            <x v="1"/>
          </reference>
        </references>
      </pivotArea>
    </chartFormat>
    <chartFormat chart="106" format="4" series="1">
      <pivotArea type="data" outline="0" fieldPosition="0">
        <references count="2">
          <reference field="4294967294" count="1" selected="0">
            <x v="0"/>
          </reference>
          <reference field="0" count="1" selected="0">
            <x v="2"/>
          </reference>
        </references>
      </pivotArea>
    </chartFormat>
    <chartFormat chart="106" format="5" series="1">
      <pivotArea type="data" outline="0" fieldPosition="0">
        <references count="2">
          <reference field="4294967294" count="1" selected="0">
            <x v="0"/>
          </reference>
          <reference field="0" count="1" selected="0">
            <x v="3"/>
          </reference>
        </references>
      </pivotArea>
    </chartFormat>
    <chartFormat chart="107" format="2" series="1">
      <pivotArea type="data" outline="0" fieldPosition="0">
        <references count="2">
          <reference field="4294967294" count="1" selected="0">
            <x v="0"/>
          </reference>
          <reference field="0" count="1" selected="0">
            <x v="0"/>
          </reference>
        </references>
      </pivotArea>
    </chartFormat>
    <chartFormat chart="107" format="3" series="1">
      <pivotArea type="data" outline="0" fieldPosition="0">
        <references count="2">
          <reference field="4294967294" count="1" selected="0">
            <x v="0"/>
          </reference>
          <reference field="0" count="1" selected="0">
            <x v="1"/>
          </reference>
        </references>
      </pivotArea>
    </chartFormat>
    <chartFormat chart="107" format="4" series="1">
      <pivotArea type="data" outline="0" fieldPosition="0">
        <references count="2">
          <reference field="4294967294" count="1" selected="0">
            <x v="0"/>
          </reference>
          <reference field="0" count="1" selected="0">
            <x v="2"/>
          </reference>
        </references>
      </pivotArea>
    </chartFormat>
    <chartFormat chart="107" format="5" series="1">
      <pivotArea type="data" outline="0" fieldPosition="0">
        <references count="2">
          <reference field="4294967294" count="1" selected="0">
            <x v="0"/>
          </reference>
          <reference field="0" count="1" selected="0">
            <x v="3"/>
          </reference>
        </references>
      </pivotArea>
    </chartFormat>
    <chartFormat chart="108" format="2" series="1">
      <pivotArea type="data" outline="0" fieldPosition="0">
        <references count="2">
          <reference field="4294967294" count="1" selected="0">
            <x v="0"/>
          </reference>
          <reference field="0" count="1" selected="0">
            <x v="0"/>
          </reference>
        </references>
      </pivotArea>
    </chartFormat>
    <chartFormat chart="108" format="3" series="1">
      <pivotArea type="data" outline="0" fieldPosition="0">
        <references count="2">
          <reference field="4294967294" count="1" selected="0">
            <x v="0"/>
          </reference>
          <reference field="0" count="1" selected="0">
            <x v="1"/>
          </reference>
        </references>
      </pivotArea>
    </chartFormat>
    <chartFormat chart="108" format="4" series="1">
      <pivotArea type="data" outline="0" fieldPosition="0">
        <references count="2">
          <reference field="4294967294" count="1" selected="0">
            <x v="0"/>
          </reference>
          <reference field="0" count="1" selected="0">
            <x v="2"/>
          </reference>
        </references>
      </pivotArea>
    </chartFormat>
    <chartFormat chart="108" format="5" series="1">
      <pivotArea type="data" outline="0" fieldPosition="0">
        <references count="2">
          <reference field="4294967294" count="1" selected="0">
            <x v="0"/>
          </reference>
          <reference field="0" count="1" selected="0">
            <x v="3"/>
          </reference>
        </references>
      </pivotArea>
    </chartFormat>
    <chartFormat chart="109" format="2" series="1">
      <pivotArea type="data" outline="0" fieldPosition="0">
        <references count="2">
          <reference field="4294967294" count="1" selected="0">
            <x v="0"/>
          </reference>
          <reference field="0" count="1" selected="0">
            <x v="0"/>
          </reference>
        </references>
      </pivotArea>
    </chartFormat>
    <chartFormat chart="109" format="3" series="1">
      <pivotArea type="data" outline="0" fieldPosition="0">
        <references count="2">
          <reference field="4294967294" count="1" selected="0">
            <x v="0"/>
          </reference>
          <reference field="0" count="1" selected="0">
            <x v="1"/>
          </reference>
        </references>
      </pivotArea>
    </chartFormat>
    <chartFormat chart="109" format="4" series="1">
      <pivotArea type="data" outline="0" fieldPosition="0">
        <references count="2">
          <reference field="4294967294" count="1" selected="0">
            <x v="0"/>
          </reference>
          <reference field="0" count="1" selected="0">
            <x v="2"/>
          </reference>
        </references>
      </pivotArea>
    </chartFormat>
    <chartFormat chart="109" format="5" series="1">
      <pivotArea type="data" outline="0" fieldPosition="0">
        <references count="2">
          <reference field="4294967294" count="1" selected="0">
            <x v="0"/>
          </reference>
          <reference field="0" count="1" selected="0">
            <x v="3"/>
          </reference>
        </references>
      </pivotArea>
    </chartFormat>
    <chartFormat chart="40" format="2" series="1">
      <pivotArea type="data" outline="0" fieldPosition="0">
        <references count="2">
          <reference field="4294967294" count="1" selected="0">
            <x v="0"/>
          </reference>
          <reference field="0" count="1" selected="0">
            <x v="2"/>
          </reference>
        </references>
      </pivotArea>
    </chartFormat>
    <chartFormat chart="40" format="3" series="1">
      <pivotArea type="data" outline="0" fieldPosition="0">
        <references count="2">
          <reference field="4294967294" count="1" selected="0">
            <x v="0"/>
          </reference>
          <reference field="0" count="1" selected="0">
            <x v="0"/>
          </reference>
        </references>
      </pivotArea>
    </chartFormat>
    <chartFormat chart="40" format="4" series="1">
      <pivotArea type="data" outline="0" fieldPosition="0">
        <references count="2">
          <reference field="4294967294" count="1" selected="0">
            <x v="0"/>
          </reference>
          <reference field="0" count="1" selected="0">
            <x v="1"/>
          </reference>
        </references>
      </pivotArea>
    </chartFormat>
    <chartFormat chart="40" format="5">
      <pivotArea type="data" outline="0" fieldPosition="0">
        <references count="2">
          <reference field="4294967294" count="1" selected="0">
            <x v="0"/>
          </reference>
          <reference field="0" count="1" selected="0">
            <x v="3"/>
          </reference>
        </references>
      </pivotArea>
    </chartFormat>
    <chartFormat chart="110" format="6" series="1">
      <pivotArea type="data" outline="0" fieldPosition="0">
        <references count="2">
          <reference field="4294967294" count="1" selected="0">
            <x v="0"/>
          </reference>
          <reference field="0" count="1" selected="0">
            <x v="0"/>
          </reference>
        </references>
      </pivotArea>
    </chartFormat>
    <chartFormat chart="110" format="7" series="1">
      <pivotArea type="data" outline="0" fieldPosition="0">
        <references count="2">
          <reference field="4294967294" count="1" selected="0">
            <x v="0"/>
          </reference>
          <reference field="0" count="1" selected="0">
            <x v="1"/>
          </reference>
        </references>
      </pivotArea>
    </chartFormat>
    <chartFormat chart="110" format="8" series="1">
      <pivotArea type="data" outline="0" fieldPosition="0">
        <references count="2">
          <reference field="4294967294" count="1" selected="0">
            <x v="0"/>
          </reference>
          <reference field="0" count="1" selected="0">
            <x v="2"/>
          </reference>
        </references>
      </pivotArea>
    </chartFormat>
    <chartFormat chart="110" format="9" series="1">
      <pivotArea type="data" outline="0" fieldPosition="0">
        <references count="2">
          <reference field="4294967294" count="1" selected="0">
            <x v="0"/>
          </reference>
          <reference field="0" count="1" selected="0">
            <x v="3"/>
          </reference>
        </references>
      </pivotArea>
    </chartFormat>
    <chartFormat chart="111" format="6" series="1">
      <pivotArea type="data" outline="0" fieldPosition="0">
        <references count="2">
          <reference field="4294967294" count="1" selected="0">
            <x v="0"/>
          </reference>
          <reference field="0" count="1" selected="0">
            <x v="0"/>
          </reference>
        </references>
      </pivotArea>
    </chartFormat>
    <chartFormat chart="111" format="7" series="1">
      <pivotArea type="data" outline="0" fieldPosition="0">
        <references count="2">
          <reference field="4294967294" count="1" selected="0">
            <x v="0"/>
          </reference>
          <reference field="0" count="1" selected="0">
            <x v="1"/>
          </reference>
        </references>
      </pivotArea>
    </chartFormat>
    <chartFormat chart="111" format="8" series="1">
      <pivotArea type="data" outline="0" fieldPosition="0">
        <references count="2">
          <reference field="4294967294" count="1" selected="0">
            <x v="0"/>
          </reference>
          <reference field="0" count="1" selected="0">
            <x v="2"/>
          </reference>
        </references>
      </pivotArea>
    </chartFormat>
    <chartFormat chart="111" format="9" series="1">
      <pivotArea type="data" outline="0" fieldPosition="0">
        <references count="2">
          <reference field="4294967294" count="1" selected="0">
            <x v="0"/>
          </reference>
          <reference field="0" count="1" selected="0">
            <x v="3"/>
          </reference>
        </references>
      </pivotArea>
    </chartFormat>
    <chartFormat chart="112" format="6" series="1">
      <pivotArea type="data" outline="0" fieldPosition="0">
        <references count="2">
          <reference field="4294967294" count="1" selected="0">
            <x v="0"/>
          </reference>
          <reference field="0" count="1" selected="0">
            <x v="0"/>
          </reference>
        </references>
      </pivotArea>
    </chartFormat>
    <chartFormat chart="112" format="7" series="1">
      <pivotArea type="data" outline="0" fieldPosition="0">
        <references count="2">
          <reference field="4294967294" count="1" selected="0">
            <x v="0"/>
          </reference>
          <reference field="0" count="1" selected="0">
            <x v="1"/>
          </reference>
        </references>
      </pivotArea>
    </chartFormat>
    <chartFormat chart="112" format="8" series="1">
      <pivotArea type="data" outline="0" fieldPosition="0">
        <references count="2">
          <reference field="4294967294" count="1" selected="0">
            <x v="0"/>
          </reference>
          <reference field="0" count="1" selected="0">
            <x v="2"/>
          </reference>
        </references>
      </pivotArea>
    </chartFormat>
    <chartFormat chart="112" format="9" series="1">
      <pivotArea type="data" outline="0" fieldPosition="0">
        <references count="2">
          <reference field="4294967294" count="1" selected="0">
            <x v="0"/>
          </reference>
          <reference field="0" count="1" selected="0">
            <x v="3"/>
          </reference>
        </references>
      </pivotArea>
    </chartFormat>
    <chartFormat chart="113" format="6" series="1">
      <pivotArea type="data" outline="0" fieldPosition="0">
        <references count="2">
          <reference field="4294967294" count="1" selected="0">
            <x v="0"/>
          </reference>
          <reference field="0" count="1" selected="0">
            <x v="0"/>
          </reference>
        </references>
      </pivotArea>
    </chartFormat>
    <chartFormat chart="113" format="7" series="1">
      <pivotArea type="data" outline="0" fieldPosition="0">
        <references count="2">
          <reference field="4294967294" count="1" selected="0">
            <x v="0"/>
          </reference>
          <reference field="0" count="1" selected="0">
            <x v="1"/>
          </reference>
        </references>
      </pivotArea>
    </chartFormat>
    <chartFormat chart="113" format="8" series="1">
      <pivotArea type="data" outline="0" fieldPosition="0">
        <references count="2">
          <reference field="4294967294" count="1" selected="0">
            <x v="0"/>
          </reference>
          <reference field="0" count="1" selected="0">
            <x v="2"/>
          </reference>
        </references>
      </pivotArea>
    </chartFormat>
    <chartFormat chart="113" format="9" series="1">
      <pivotArea type="data" outline="0" fieldPosition="0">
        <references count="2">
          <reference field="4294967294" count="1" selected="0">
            <x v="0"/>
          </reference>
          <reference field="0" count="1" selected="0">
            <x v="3"/>
          </reference>
        </references>
      </pivotArea>
    </chartFormat>
    <chartFormat chart="114" format="6" series="1">
      <pivotArea type="data" outline="0" fieldPosition="0">
        <references count="2">
          <reference field="4294967294" count="1" selected="0">
            <x v="0"/>
          </reference>
          <reference field="0" count="1" selected="0">
            <x v="0"/>
          </reference>
        </references>
      </pivotArea>
    </chartFormat>
    <chartFormat chart="114" format="7" series="1">
      <pivotArea type="data" outline="0" fieldPosition="0">
        <references count="2">
          <reference field="4294967294" count="1" selected="0">
            <x v="0"/>
          </reference>
          <reference field="0" count="1" selected="0">
            <x v="1"/>
          </reference>
        </references>
      </pivotArea>
    </chartFormat>
    <chartFormat chart="114" format="8" series="1">
      <pivotArea type="data" outline="0" fieldPosition="0">
        <references count="2">
          <reference field="4294967294" count="1" selected="0">
            <x v="0"/>
          </reference>
          <reference field="0" count="1" selected="0">
            <x v="2"/>
          </reference>
        </references>
      </pivotArea>
    </chartFormat>
    <chartFormat chart="114" format="9" series="1">
      <pivotArea type="data" outline="0" fieldPosition="0">
        <references count="2">
          <reference field="4294967294" count="1" selected="0">
            <x v="0"/>
          </reference>
          <reference field="0" count="1" selected="0">
            <x v="3"/>
          </reference>
        </references>
      </pivotArea>
    </chartFormat>
    <chartFormat chart="115" format="6" series="1">
      <pivotArea type="data" outline="0" fieldPosition="0">
        <references count="2">
          <reference field="4294967294" count="1" selected="0">
            <x v="0"/>
          </reference>
          <reference field="0" count="1" selected="0">
            <x v="0"/>
          </reference>
        </references>
      </pivotArea>
    </chartFormat>
    <chartFormat chart="115" format="7" series="1">
      <pivotArea type="data" outline="0" fieldPosition="0">
        <references count="2">
          <reference field="4294967294" count="1" selected="0">
            <x v="0"/>
          </reference>
          <reference field="0" count="1" selected="0">
            <x v="1"/>
          </reference>
        </references>
      </pivotArea>
    </chartFormat>
    <chartFormat chart="115" format="8" series="1">
      <pivotArea type="data" outline="0" fieldPosition="0">
        <references count="2">
          <reference field="4294967294" count="1" selected="0">
            <x v="0"/>
          </reference>
          <reference field="0" count="1" selected="0">
            <x v="2"/>
          </reference>
        </references>
      </pivotArea>
    </chartFormat>
    <chartFormat chart="115" format="9" series="1">
      <pivotArea type="data" outline="0" fieldPosition="0">
        <references count="2">
          <reference field="4294967294" count="1" selected="0">
            <x v="0"/>
          </reference>
          <reference field="0" count="1" selected="0">
            <x v="3"/>
          </reference>
        </references>
      </pivotArea>
    </chartFormat>
    <chartFormat chart="116" format="6" series="1">
      <pivotArea type="data" outline="0" fieldPosition="0">
        <references count="2">
          <reference field="4294967294" count="1" selected="0">
            <x v="0"/>
          </reference>
          <reference field="0" count="1" selected="0">
            <x v="0"/>
          </reference>
        </references>
      </pivotArea>
    </chartFormat>
    <chartFormat chart="116" format="7" series="1">
      <pivotArea type="data" outline="0" fieldPosition="0">
        <references count="2">
          <reference field="4294967294" count="1" selected="0">
            <x v="0"/>
          </reference>
          <reference field="0" count="1" selected="0">
            <x v="1"/>
          </reference>
        </references>
      </pivotArea>
    </chartFormat>
    <chartFormat chart="116" format="8" series="1">
      <pivotArea type="data" outline="0" fieldPosition="0">
        <references count="2">
          <reference field="4294967294" count="1" selected="0">
            <x v="0"/>
          </reference>
          <reference field="0" count="1" selected="0">
            <x v="2"/>
          </reference>
        </references>
      </pivotArea>
    </chartFormat>
    <chartFormat chart="116" format="9" series="1">
      <pivotArea type="data" outline="0" fieldPosition="0">
        <references count="2">
          <reference field="4294967294" count="1" selected="0">
            <x v="0"/>
          </reference>
          <reference field="0" count="1" selected="0">
            <x v="3"/>
          </reference>
        </references>
      </pivotArea>
    </chartFormat>
    <chartFormat chart="117" format="6" series="1">
      <pivotArea type="data" outline="0" fieldPosition="0">
        <references count="2">
          <reference field="4294967294" count="1" selected="0">
            <x v="0"/>
          </reference>
          <reference field="0" count="1" selected="0">
            <x v="0"/>
          </reference>
        </references>
      </pivotArea>
    </chartFormat>
    <chartFormat chart="117" format="7" series="1">
      <pivotArea type="data" outline="0" fieldPosition="0">
        <references count="2">
          <reference field="4294967294" count="1" selected="0">
            <x v="0"/>
          </reference>
          <reference field="0" count="1" selected="0">
            <x v="1"/>
          </reference>
        </references>
      </pivotArea>
    </chartFormat>
    <chartFormat chart="117" format="8" series="1">
      <pivotArea type="data" outline="0" fieldPosition="0">
        <references count="2">
          <reference field="4294967294" count="1" selected="0">
            <x v="0"/>
          </reference>
          <reference field="0" count="1" selected="0">
            <x v="2"/>
          </reference>
        </references>
      </pivotArea>
    </chartFormat>
    <chartFormat chart="117" format="9" series="1">
      <pivotArea type="data" outline="0" fieldPosition="0">
        <references count="2">
          <reference field="4294967294" count="1" selected="0">
            <x v="0"/>
          </reference>
          <reference field="0" count="1" selected="0">
            <x v="3"/>
          </reference>
        </references>
      </pivotArea>
    </chartFormat>
    <chartFormat chart="118" format="6" series="1">
      <pivotArea type="data" outline="0" fieldPosition="0">
        <references count="2">
          <reference field="4294967294" count="1" selected="0">
            <x v="0"/>
          </reference>
          <reference field="0" count="1" selected="0">
            <x v="0"/>
          </reference>
        </references>
      </pivotArea>
    </chartFormat>
    <chartFormat chart="118" format="7" series="1">
      <pivotArea type="data" outline="0" fieldPosition="0">
        <references count="2">
          <reference field="4294967294" count="1" selected="0">
            <x v="0"/>
          </reference>
          <reference field="0" count="1" selected="0">
            <x v="1"/>
          </reference>
        </references>
      </pivotArea>
    </chartFormat>
    <chartFormat chart="118" format="8" series="1">
      <pivotArea type="data" outline="0" fieldPosition="0">
        <references count="2">
          <reference field="4294967294" count="1" selected="0">
            <x v="0"/>
          </reference>
          <reference field="0" count="1" selected="0">
            <x v="2"/>
          </reference>
        </references>
      </pivotArea>
    </chartFormat>
    <chartFormat chart="118" format="9" series="1">
      <pivotArea type="data" outline="0" fieldPosition="0">
        <references count="2">
          <reference field="4294967294" count="1" selected="0">
            <x v="0"/>
          </reference>
          <reference field="0" count="1" selected="0">
            <x v="3"/>
          </reference>
        </references>
      </pivotArea>
    </chartFormat>
    <chartFormat chart="119" format="6" series="1">
      <pivotArea type="data" outline="0" fieldPosition="0">
        <references count="2">
          <reference field="4294967294" count="1" selected="0">
            <x v="0"/>
          </reference>
          <reference field="0" count="1" selected="0">
            <x v="0"/>
          </reference>
        </references>
      </pivotArea>
    </chartFormat>
    <chartFormat chart="119" format="7" series="1">
      <pivotArea type="data" outline="0" fieldPosition="0">
        <references count="2">
          <reference field="4294967294" count="1" selected="0">
            <x v="0"/>
          </reference>
          <reference field="0" count="1" selected="0">
            <x v="1"/>
          </reference>
        </references>
      </pivotArea>
    </chartFormat>
    <chartFormat chart="119" format="8" series="1">
      <pivotArea type="data" outline="0" fieldPosition="0">
        <references count="2">
          <reference field="4294967294" count="1" selected="0">
            <x v="0"/>
          </reference>
          <reference field="0" count="1" selected="0">
            <x v="2"/>
          </reference>
        </references>
      </pivotArea>
    </chartFormat>
    <chartFormat chart="119" format="9" series="1">
      <pivotArea type="data" outline="0" fieldPosition="0">
        <references count="2">
          <reference field="4294967294" count="1" selected="0">
            <x v="0"/>
          </reference>
          <reference field="0" count="1" selected="0">
            <x v="3"/>
          </reference>
        </references>
      </pivotArea>
    </chartFormat>
    <chartFormat chart="120" format="6" series="1">
      <pivotArea type="data" outline="0" fieldPosition="0">
        <references count="2">
          <reference field="4294967294" count="1" selected="0">
            <x v="0"/>
          </reference>
          <reference field="0" count="1" selected="0">
            <x v="0"/>
          </reference>
        </references>
      </pivotArea>
    </chartFormat>
    <chartFormat chart="120" format="7" series="1">
      <pivotArea type="data" outline="0" fieldPosition="0">
        <references count="2">
          <reference field="4294967294" count="1" selected="0">
            <x v="0"/>
          </reference>
          <reference field="0" count="1" selected="0">
            <x v="1"/>
          </reference>
        </references>
      </pivotArea>
    </chartFormat>
    <chartFormat chart="120" format="8" series="1">
      <pivotArea type="data" outline="0" fieldPosition="0">
        <references count="2">
          <reference field="4294967294" count="1" selected="0">
            <x v="0"/>
          </reference>
          <reference field="0" count="1" selected="0">
            <x v="2"/>
          </reference>
        </references>
      </pivotArea>
    </chartFormat>
    <chartFormat chart="120" format="9" series="1">
      <pivotArea type="data" outline="0" fieldPosition="0">
        <references count="2">
          <reference field="4294967294" count="1" selected="0">
            <x v="0"/>
          </reference>
          <reference field="0" count="1" selected="0">
            <x v="3"/>
          </reference>
        </references>
      </pivotArea>
    </chartFormat>
    <chartFormat chart="121" format="6" series="1">
      <pivotArea type="data" outline="0" fieldPosition="0">
        <references count="2">
          <reference field="4294967294" count="1" selected="0">
            <x v="0"/>
          </reference>
          <reference field="0" count="1" selected="0">
            <x v="0"/>
          </reference>
        </references>
      </pivotArea>
    </chartFormat>
    <chartFormat chart="121" format="7" series="1">
      <pivotArea type="data" outline="0" fieldPosition="0">
        <references count="2">
          <reference field="4294967294" count="1" selected="0">
            <x v="0"/>
          </reference>
          <reference field="0" count="1" selected="0">
            <x v="1"/>
          </reference>
        </references>
      </pivotArea>
    </chartFormat>
    <chartFormat chart="121" format="8" series="1">
      <pivotArea type="data" outline="0" fieldPosition="0">
        <references count="2">
          <reference field="4294967294" count="1" selected="0">
            <x v="0"/>
          </reference>
          <reference field="0" count="1" selected="0">
            <x v="2"/>
          </reference>
        </references>
      </pivotArea>
    </chartFormat>
    <chartFormat chart="121" format="9" series="1">
      <pivotArea type="data" outline="0" fieldPosition="0">
        <references count="2">
          <reference field="4294967294" count="1" selected="0">
            <x v="0"/>
          </reference>
          <reference field="0" count="1" selected="0">
            <x v="3"/>
          </reference>
        </references>
      </pivotArea>
    </chartFormat>
    <chartFormat chart="122" format="6" series="1">
      <pivotArea type="data" outline="0" fieldPosition="0">
        <references count="2">
          <reference field="4294967294" count="1" selected="0">
            <x v="0"/>
          </reference>
          <reference field="0" count="1" selected="0">
            <x v="0"/>
          </reference>
        </references>
      </pivotArea>
    </chartFormat>
    <chartFormat chart="122" format="7" series="1">
      <pivotArea type="data" outline="0" fieldPosition="0">
        <references count="2">
          <reference field="4294967294" count="1" selected="0">
            <x v="0"/>
          </reference>
          <reference field="0" count="1" selected="0">
            <x v="1"/>
          </reference>
        </references>
      </pivotArea>
    </chartFormat>
    <chartFormat chart="122" format="8" series="1">
      <pivotArea type="data" outline="0" fieldPosition="0">
        <references count="2">
          <reference field="4294967294" count="1" selected="0">
            <x v="0"/>
          </reference>
          <reference field="0" count="1" selected="0">
            <x v="2"/>
          </reference>
        </references>
      </pivotArea>
    </chartFormat>
    <chartFormat chart="122" format="9" series="1">
      <pivotArea type="data" outline="0" fieldPosition="0">
        <references count="2">
          <reference field="4294967294" count="1" selected="0">
            <x v="0"/>
          </reference>
          <reference field="0" count="1" selected="0">
            <x v="3"/>
          </reference>
        </references>
      </pivotArea>
    </chartFormat>
    <chartFormat chart="123" format="6" series="1">
      <pivotArea type="data" outline="0" fieldPosition="0">
        <references count="2">
          <reference field="4294967294" count="1" selected="0">
            <x v="0"/>
          </reference>
          <reference field="0" count="1" selected="0">
            <x v="0"/>
          </reference>
        </references>
      </pivotArea>
    </chartFormat>
    <chartFormat chart="123" format="7" series="1">
      <pivotArea type="data" outline="0" fieldPosition="0">
        <references count="2">
          <reference field="4294967294" count="1" selected="0">
            <x v="0"/>
          </reference>
          <reference field="0" count="1" selected="0">
            <x v="1"/>
          </reference>
        </references>
      </pivotArea>
    </chartFormat>
    <chartFormat chart="123" format="8" series="1">
      <pivotArea type="data" outline="0" fieldPosition="0">
        <references count="2">
          <reference field="4294967294" count="1" selected="0">
            <x v="0"/>
          </reference>
          <reference field="0" count="1" selected="0">
            <x v="2"/>
          </reference>
        </references>
      </pivotArea>
    </chartFormat>
    <chartFormat chart="123" format="9" series="1">
      <pivotArea type="data" outline="0" fieldPosition="0">
        <references count="2">
          <reference field="4294967294" count="1" selected="0">
            <x v="0"/>
          </reference>
          <reference field="0" count="1" selected="0">
            <x v="3"/>
          </reference>
        </references>
      </pivotArea>
    </chartFormat>
    <chartFormat chart="124" format="6" series="1">
      <pivotArea type="data" outline="0" fieldPosition="0">
        <references count="2">
          <reference field="4294967294" count="1" selected="0">
            <x v="0"/>
          </reference>
          <reference field="0" count="1" selected="0">
            <x v="0"/>
          </reference>
        </references>
      </pivotArea>
    </chartFormat>
    <chartFormat chart="124" format="7" series="1">
      <pivotArea type="data" outline="0" fieldPosition="0">
        <references count="2">
          <reference field="4294967294" count="1" selected="0">
            <x v="0"/>
          </reference>
          <reference field="0" count="1" selected="0">
            <x v="1"/>
          </reference>
        </references>
      </pivotArea>
    </chartFormat>
    <chartFormat chart="124" format="8" series="1">
      <pivotArea type="data" outline="0" fieldPosition="0">
        <references count="2">
          <reference field="4294967294" count="1" selected="0">
            <x v="0"/>
          </reference>
          <reference field="0" count="1" selected="0">
            <x v="2"/>
          </reference>
        </references>
      </pivotArea>
    </chartFormat>
    <chartFormat chart="124" format="9" series="1">
      <pivotArea type="data" outline="0" fieldPosition="0">
        <references count="2">
          <reference field="4294967294" count="1" selected="0">
            <x v="0"/>
          </reference>
          <reference field="0" count="1" selected="0">
            <x v="3"/>
          </reference>
        </references>
      </pivotArea>
    </chartFormat>
    <chartFormat chart="125" format="6" series="1">
      <pivotArea type="data" outline="0" fieldPosition="0">
        <references count="2">
          <reference field="4294967294" count="1" selected="0">
            <x v="0"/>
          </reference>
          <reference field="0" count="1" selected="0">
            <x v="0"/>
          </reference>
        </references>
      </pivotArea>
    </chartFormat>
    <chartFormat chart="125" format="7" series="1">
      <pivotArea type="data" outline="0" fieldPosition="0">
        <references count="2">
          <reference field="4294967294" count="1" selected="0">
            <x v="0"/>
          </reference>
          <reference field="0" count="1" selected="0">
            <x v="1"/>
          </reference>
        </references>
      </pivotArea>
    </chartFormat>
    <chartFormat chart="125" format="8" series="1">
      <pivotArea type="data" outline="0" fieldPosition="0">
        <references count="2">
          <reference field="4294967294" count="1" selected="0">
            <x v="0"/>
          </reference>
          <reference field="0" count="1" selected="0">
            <x v="2"/>
          </reference>
        </references>
      </pivotArea>
    </chartFormat>
    <chartFormat chart="125" format="9" series="1">
      <pivotArea type="data" outline="0" fieldPosition="0">
        <references count="2">
          <reference field="4294967294" count="1" selected="0">
            <x v="0"/>
          </reference>
          <reference field="0" count="1" selected="0">
            <x v="3"/>
          </reference>
        </references>
      </pivotArea>
    </chartFormat>
    <chartFormat chart="126" format="6" series="1">
      <pivotArea type="data" outline="0" fieldPosition="0">
        <references count="2">
          <reference field="4294967294" count="1" selected="0">
            <x v="0"/>
          </reference>
          <reference field="0" count="1" selected="0">
            <x v="0"/>
          </reference>
        </references>
      </pivotArea>
    </chartFormat>
    <chartFormat chart="126" format="7" series="1">
      <pivotArea type="data" outline="0" fieldPosition="0">
        <references count="2">
          <reference field="4294967294" count="1" selected="0">
            <x v="0"/>
          </reference>
          <reference field="0" count="1" selected="0">
            <x v="1"/>
          </reference>
        </references>
      </pivotArea>
    </chartFormat>
    <chartFormat chart="126" format="8" series="1">
      <pivotArea type="data" outline="0" fieldPosition="0">
        <references count="2">
          <reference field="4294967294" count="1" selected="0">
            <x v="0"/>
          </reference>
          <reference field="0" count="1" selected="0">
            <x v="2"/>
          </reference>
        </references>
      </pivotArea>
    </chartFormat>
    <chartFormat chart="126" format="9" series="1">
      <pivotArea type="data" outline="0" fieldPosition="0">
        <references count="2">
          <reference field="4294967294" count="1" selected="0">
            <x v="0"/>
          </reference>
          <reference field="0" count="1" selected="0">
            <x v="3"/>
          </reference>
        </references>
      </pivotArea>
    </chartFormat>
    <chartFormat chart="127" format="6" series="1">
      <pivotArea type="data" outline="0" fieldPosition="0">
        <references count="2">
          <reference field="4294967294" count="1" selected="0">
            <x v="0"/>
          </reference>
          <reference field="0" count="1" selected="0">
            <x v="0"/>
          </reference>
        </references>
      </pivotArea>
    </chartFormat>
    <chartFormat chart="127" format="7" series="1">
      <pivotArea type="data" outline="0" fieldPosition="0">
        <references count="2">
          <reference field="4294967294" count="1" selected="0">
            <x v="0"/>
          </reference>
          <reference field="0" count="1" selected="0">
            <x v="1"/>
          </reference>
        </references>
      </pivotArea>
    </chartFormat>
    <chartFormat chart="127" format="8" series="1">
      <pivotArea type="data" outline="0" fieldPosition="0">
        <references count="2">
          <reference field="4294967294" count="1" selected="0">
            <x v="0"/>
          </reference>
          <reference field="0" count="1" selected="0">
            <x v="2"/>
          </reference>
        </references>
      </pivotArea>
    </chartFormat>
    <chartFormat chart="127" format="9" series="1">
      <pivotArea type="data" outline="0" fieldPosition="0">
        <references count="2">
          <reference field="4294967294" count="1" selected="0">
            <x v="0"/>
          </reference>
          <reference field="0" count="1" selected="0">
            <x v="3"/>
          </reference>
        </references>
      </pivotArea>
    </chartFormat>
    <chartFormat chart="128" format="6" series="1">
      <pivotArea type="data" outline="0" fieldPosition="0">
        <references count="2">
          <reference field="4294967294" count="1" selected="0">
            <x v="0"/>
          </reference>
          <reference field="0" count="1" selected="0">
            <x v="0"/>
          </reference>
        </references>
      </pivotArea>
    </chartFormat>
    <chartFormat chart="128" format="7" series="1">
      <pivotArea type="data" outline="0" fieldPosition="0">
        <references count="2">
          <reference field="4294967294" count="1" selected="0">
            <x v="0"/>
          </reference>
          <reference field="0" count="1" selected="0">
            <x v="1"/>
          </reference>
        </references>
      </pivotArea>
    </chartFormat>
    <chartFormat chart="128" format="8" series="1">
      <pivotArea type="data" outline="0" fieldPosition="0">
        <references count="2">
          <reference field="4294967294" count="1" selected="0">
            <x v="0"/>
          </reference>
          <reference field="0" count="1" selected="0">
            <x v="2"/>
          </reference>
        </references>
      </pivotArea>
    </chartFormat>
    <chartFormat chart="128" format="9" series="1">
      <pivotArea type="data" outline="0" fieldPosition="0">
        <references count="2">
          <reference field="4294967294" count="1" selected="0">
            <x v="0"/>
          </reference>
          <reference field="0" count="1" selected="0">
            <x v="3"/>
          </reference>
        </references>
      </pivotArea>
    </chartFormat>
    <chartFormat chart="129" format="6" series="1">
      <pivotArea type="data" outline="0" fieldPosition="0">
        <references count="2">
          <reference field="4294967294" count="1" selected="0">
            <x v="0"/>
          </reference>
          <reference field="0" count="1" selected="0">
            <x v="0"/>
          </reference>
        </references>
      </pivotArea>
    </chartFormat>
    <chartFormat chart="129" format="7" series="1">
      <pivotArea type="data" outline="0" fieldPosition="0">
        <references count="2">
          <reference field="4294967294" count="1" selected="0">
            <x v="0"/>
          </reference>
          <reference field="0" count="1" selected="0">
            <x v="1"/>
          </reference>
        </references>
      </pivotArea>
    </chartFormat>
    <chartFormat chart="129" format="8" series="1">
      <pivotArea type="data" outline="0" fieldPosition="0">
        <references count="2">
          <reference field="4294967294" count="1" selected="0">
            <x v="0"/>
          </reference>
          <reference field="0" count="1" selected="0">
            <x v="2"/>
          </reference>
        </references>
      </pivotArea>
    </chartFormat>
    <chartFormat chart="129" format="9" series="1">
      <pivotArea type="data" outline="0" fieldPosition="0">
        <references count="2">
          <reference field="4294967294" count="1" selected="0">
            <x v="0"/>
          </reference>
          <reference field="0" count="1" selected="0">
            <x v="3"/>
          </reference>
        </references>
      </pivotArea>
    </chartFormat>
    <chartFormat chart="130" format="6" series="1">
      <pivotArea type="data" outline="0" fieldPosition="0">
        <references count="2">
          <reference field="4294967294" count="1" selected="0">
            <x v="0"/>
          </reference>
          <reference field="0" count="1" selected="0">
            <x v="0"/>
          </reference>
        </references>
      </pivotArea>
    </chartFormat>
    <chartFormat chart="130" format="7" series="1">
      <pivotArea type="data" outline="0" fieldPosition="0">
        <references count="2">
          <reference field="4294967294" count="1" selected="0">
            <x v="0"/>
          </reference>
          <reference field="0" count="1" selected="0">
            <x v="1"/>
          </reference>
        </references>
      </pivotArea>
    </chartFormat>
    <chartFormat chart="130" format="8" series="1">
      <pivotArea type="data" outline="0" fieldPosition="0">
        <references count="2">
          <reference field="4294967294" count="1" selected="0">
            <x v="0"/>
          </reference>
          <reference field="0" count="1" selected="0">
            <x v="2"/>
          </reference>
        </references>
      </pivotArea>
    </chartFormat>
    <chartFormat chart="130" format="9" series="1">
      <pivotArea type="data" outline="0" fieldPosition="0">
        <references count="2">
          <reference field="4294967294" count="1" selected="0">
            <x v="0"/>
          </reference>
          <reference field="0" count="1" selected="0">
            <x v="3"/>
          </reference>
        </references>
      </pivotArea>
    </chartFormat>
    <chartFormat chart="40" format="6">
      <pivotArea type="data" outline="0" fieldPosition="0">
        <references count="2">
          <reference field="4294967294" count="1" selected="0">
            <x v="0"/>
          </reference>
          <reference field="0" count="1" selected="0">
            <x v="2"/>
          </reference>
        </references>
      </pivotArea>
    </chartFormat>
    <chartFormat chart="40" format="7">
      <pivotArea type="data" outline="0" fieldPosition="0">
        <references count="2">
          <reference field="4294967294" count="1" selected="0">
            <x v="0"/>
          </reference>
          <reference field="0" count="1" selected="0">
            <x v="1"/>
          </reference>
        </references>
      </pivotArea>
    </chartFormat>
    <chartFormat chart="40" format="8">
      <pivotArea type="data" outline="0" fieldPosition="0">
        <references count="2">
          <reference field="4294967294" count="1" selected="0">
            <x v="0"/>
          </reference>
          <reference field="0" count="1" selected="0">
            <x v="0"/>
          </reference>
        </references>
      </pivotArea>
    </chartFormat>
    <chartFormat chart="131" format="9" series="1">
      <pivotArea type="data" outline="0" fieldPosition="0">
        <references count="2">
          <reference field="4294967294" count="1" selected="0">
            <x v="0"/>
          </reference>
          <reference field="0" count="1" selected="0">
            <x v="0"/>
          </reference>
        </references>
      </pivotArea>
    </chartFormat>
    <chartFormat chart="131" format="10" series="1">
      <pivotArea type="data" outline="0" fieldPosition="0">
        <references count="2">
          <reference field="4294967294" count="1" selected="0">
            <x v="0"/>
          </reference>
          <reference field="0" count="1" selected="0">
            <x v="1"/>
          </reference>
        </references>
      </pivotArea>
    </chartFormat>
    <chartFormat chart="131" format="11" series="1">
      <pivotArea type="data" outline="0" fieldPosition="0">
        <references count="2">
          <reference field="4294967294" count="1" selected="0">
            <x v="0"/>
          </reference>
          <reference field="0" count="1" selected="0">
            <x v="2"/>
          </reference>
        </references>
      </pivotArea>
    </chartFormat>
    <chartFormat chart="131" format="12" series="1">
      <pivotArea type="data" outline="0" fieldPosition="0">
        <references count="2">
          <reference field="4294967294" count="1" selected="0">
            <x v="0"/>
          </reference>
          <reference field="0" count="1" selected="0">
            <x v="3"/>
          </reference>
        </references>
      </pivotArea>
    </chartFormat>
    <chartFormat chart="132" format="9" series="1">
      <pivotArea type="data" outline="0" fieldPosition="0">
        <references count="2">
          <reference field="4294967294" count="1" selected="0">
            <x v="0"/>
          </reference>
          <reference field="0" count="1" selected="0">
            <x v="0"/>
          </reference>
        </references>
      </pivotArea>
    </chartFormat>
    <chartFormat chart="132" format="10" series="1">
      <pivotArea type="data" outline="0" fieldPosition="0">
        <references count="2">
          <reference field="4294967294" count="1" selected="0">
            <x v="0"/>
          </reference>
          <reference field="0" count="1" selected="0">
            <x v="1"/>
          </reference>
        </references>
      </pivotArea>
    </chartFormat>
    <chartFormat chart="132" format="11" series="1">
      <pivotArea type="data" outline="0" fieldPosition="0">
        <references count="2">
          <reference field="4294967294" count="1" selected="0">
            <x v="0"/>
          </reference>
          <reference field="0" count="1" selected="0">
            <x v="2"/>
          </reference>
        </references>
      </pivotArea>
    </chartFormat>
    <chartFormat chart="132" format="12" series="1">
      <pivotArea type="data" outline="0" fieldPosition="0">
        <references count="2">
          <reference field="4294967294" count="1" selected="0">
            <x v="0"/>
          </reference>
          <reference field="0" count="1" selected="0">
            <x v="3"/>
          </reference>
        </references>
      </pivotArea>
    </chartFormat>
    <chartFormat chart="133" format="9" series="1">
      <pivotArea type="data" outline="0" fieldPosition="0">
        <references count="2">
          <reference field="4294967294" count="1" selected="0">
            <x v="0"/>
          </reference>
          <reference field="0" count="1" selected="0">
            <x v="0"/>
          </reference>
        </references>
      </pivotArea>
    </chartFormat>
    <chartFormat chart="133" format="10" series="1">
      <pivotArea type="data" outline="0" fieldPosition="0">
        <references count="2">
          <reference field="4294967294" count="1" selected="0">
            <x v="0"/>
          </reference>
          <reference field="0" count="1" selected="0">
            <x v="1"/>
          </reference>
        </references>
      </pivotArea>
    </chartFormat>
    <chartFormat chart="133" format="11" series="1">
      <pivotArea type="data" outline="0" fieldPosition="0">
        <references count="2">
          <reference field="4294967294" count="1" selected="0">
            <x v="0"/>
          </reference>
          <reference field="0" count="1" selected="0">
            <x v="2"/>
          </reference>
        </references>
      </pivotArea>
    </chartFormat>
    <chartFormat chart="133" format="12" series="1">
      <pivotArea type="data" outline="0" fieldPosition="0">
        <references count="2">
          <reference field="4294967294" count="1" selected="0">
            <x v="0"/>
          </reference>
          <reference field="0" count="1" selected="0">
            <x v="3"/>
          </reference>
        </references>
      </pivotArea>
    </chartFormat>
    <chartFormat chart="134" format="9" series="1">
      <pivotArea type="data" outline="0" fieldPosition="0">
        <references count="2">
          <reference field="4294967294" count="1" selected="0">
            <x v="0"/>
          </reference>
          <reference field="0" count="1" selected="0">
            <x v="0"/>
          </reference>
        </references>
      </pivotArea>
    </chartFormat>
    <chartFormat chart="134" format="10" series="1">
      <pivotArea type="data" outline="0" fieldPosition="0">
        <references count="2">
          <reference field="4294967294" count="1" selected="0">
            <x v="0"/>
          </reference>
          <reference field="0" count="1" selected="0">
            <x v="1"/>
          </reference>
        </references>
      </pivotArea>
    </chartFormat>
    <chartFormat chart="134" format="11" series="1">
      <pivotArea type="data" outline="0" fieldPosition="0">
        <references count="2">
          <reference field="4294967294" count="1" selected="0">
            <x v="0"/>
          </reference>
          <reference field="0" count="1" selected="0">
            <x v="2"/>
          </reference>
        </references>
      </pivotArea>
    </chartFormat>
    <chartFormat chart="134" format="12" series="1">
      <pivotArea type="data" outline="0" fieldPosition="0">
        <references count="2">
          <reference field="4294967294" count="1" selected="0">
            <x v="0"/>
          </reference>
          <reference field="0" count="1" selected="0">
            <x v="3"/>
          </reference>
        </references>
      </pivotArea>
    </chartFormat>
    <chartFormat chart="135" format="9" series="1">
      <pivotArea type="data" outline="0" fieldPosition="0">
        <references count="2">
          <reference field="4294967294" count="1" selected="0">
            <x v="0"/>
          </reference>
          <reference field="0" count="1" selected="0">
            <x v="0"/>
          </reference>
        </references>
      </pivotArea>
    </chartFormat>
    <chartFormat chart="135" format="10" series="1">
      <pivotArea type="data" outline="0" fieldPosition="0">
        <references count="2">
          <reference field="4294967294" count="1" selected="0">
            <x v="0"/>
          </reference>
          <reference field="0" count="1" selected="0">
            <x v="1"/>
          </reference>
        </references>
      </pivotArea>
    </chartFormat>
    <chartFormat chart="135" format="11" series="1">
      <pivotArea type="data" outline="0" fieldPosition="0">
        <references count="2">
          <reference field="4294967294" count="1" selected="0">
            <x v="0"/>
          </reference>
          <reference field="0" count="1" selected="0">
            <x v="2"/>
          </reference>
        </references>
      </pivotArea>
    </chartFormat>
    <chartFormat chart="135" format="12" series="1">
      <pivotArea type="data" outline="0" fieldPosition="0">
        <references count="2">
          <reference field="4294967294" count="1" selected="0">
            <x v="0"/>
          </reference>
          <reference field="0" count="1" selected="0">
            <x v="3"/>
          </reference>
        </references>
      </pivotArea>
    </chartFormat>
    <chartFormat chart="136" format="9" series="1">
      <pivotArea type="data" outline="0" fieldPosition="0">
        <references count="2">
          <reference field="4294967294" count="1" selected="0">
            <x v="0"/>
          </reference>
          <reference field="0" count="1" selected="0">
            <x v="0"/>
          </reference>
        </references>
      </pivotArea>
    </chartFormat>
    <chartFormat chart="136" format="10" series="1">
      <pivotArea type="data" outline="0" fieldPosition="0">
        <references count="2">
          <reference field="4294967294" count="1" selected="0">
            <x v="0"/>
          </reference>
          <reference field="0" count="1" selected="0">
            <x v="1"/>
          </reference>
        </references>
      </pivotArea>
    </chartFormat>
    <chartFormat chart="136" format="11" series="1">
      <pivotArea type="data" outline="0" fieldPosition="0">
        <references count="2">
          <reference field="4294967294" count="1" selected="0">
            <x v="0"/>
          </reference>
          <reference field="0" count="1" selected="0">
            <x v="2"/>
          </reference>
        </references>
      </pivotArea>
    </chartFormat>
    <chartFormat chart="136" format="12" series="1">
      <pivotArea type="data" outline="0" fieldPosition="0">
        <references count="2">
          <reference field="4294967294" count="1" selected="0">
            <x v="0"/>
          </reference>
          <reference field="0" count="1" selected="0">
            <x v="3"/>
          </reference>
        </references>
      </pivotArea>
    </chartFormat>
    <chartFormat chart="137" format="9" series="1">
      <pivotArea type="data" outline="0" fieldPosition="0">
        <references count="2">
          <reference field="4294967294" count="1" selected="0">
            <x v="0"/>
          </reference>
          <reference field="0" count="1" selected="0">
            <x v="0"/>
          </reference>
        </references>
      </pivotArea>
    </chartFormat>
    <chartFormat chart="137" format="10" series="1">
      <pivotArea type="data" outline="0" fieldPosition="0">
        <references count="2">
          <reference field="4294967294" count="1" selected="0">
            <x v="0"/>
          </reference>
          <reference field="0" count="1" selected="0">
            <x v="1"/>
          </reference>
        </references>
      </pivotArea>
    </chartFormat>
    <chartFormat chart="137" format="11" series="1">
      <pivotArea type="data" outline="0" fieldPosition="0">
        <references count="2">
          <reference field="4294967294" count="1" selected="0">
            <x v="0"/>
          </reference>
          <reference field="0" count="1" selected="0">
            <x v="2"/>
          </reference>
        </references>
      </pivotArea>
    </chartFormat>
    <chartFormat chart="137" format="12" series="1">
      <pivotArea type="data" outline="0" fieldPosition="0">
        <references count="2">
          <reference field="4294967294" count="1" selected="0">
            <x v="0"/>
          </reference>
          <reference field="0" count="1" selected="0">
            <x v="3"/>
          </reference>
        </references>
      </pivotArea>
    </chartFormat>
    <chartFormat chart="138" format="9" series="1">
      <pivotArea type="data" outline="0" fieldPosition="0">
        <references count="2">
          <reference field="4294967294" count="1" selected="0">
            <x v="0"/>
          </reference>
          <reference field="0" count="1" selected="0">
            <x v="0"/>
          </reference>
        </references>
      </pivotArea>
    </chartFormat>
    <chartFormat chart="138" format="10" series="1">
      <pivotArea type="data" outline="0" fieldPosition="0">
        <references count="2">
          <reference field="4294967294" count="1" selected="0">
            <x v="0"/>
          </reference>
          <reference field="0" count="1" selected="0">
            <x v="1"/>
          </reference>
        </references>
      </pivotArea>
    </chartFormat>
    <chartFormat chart="138" format="11" series="1">
      <pivotArea type="data" outline="0" fieldPosition="0">
        <references count="2">
          <reference field="4294967294" count="1" selected="0">
            <x v="0"/>
          </reference>
          <reference field="0" count="1" selected="0">
            <x v="2"/>
          </reference>
        </references>
      </pivotArea>
    </chartFormat>
    <chartFormat chart="138" format="12" series="1">
      <pivotArea type="data" outline="0" fieldPosition="0">
        <references count="2">
          <reference field="4294967294" count="1" selected="0">
            <x v="0"/>
          </reference>
          <reference field="0" count="1" selected="0">
            <x v="3"/>
          </reference>
        </references>
      </pivotArea>
    </chartFormat>
    <chartFormat chart="139" format="9" series="1">
      <pivotArea type="data" outline="0" fieldPosition="0">
        <references count="2">
          <reference field="4294967294" count="1" selected="0">
            <x v="0"/>
          </reference>
          <reference field="0" count="1" selected="0">
            <x v="0"/>
          </reference>
        </references>
      </pivotArea>
    </chartFormat>
    <chartFormat chart="139" format="10" series="1">
      <pivotArea type="data" outline="0" fieldPosition="0">
        <references count="2">
          <reference field="4294967294" count="1" selected="0">
            <x v="0"/>
          </reference>
          <reference field="0" count="1" selected="0">
            <x v="1"/>
          </reference>
        </references>
      </pivotArea>
    </chartFormat>
    <chartFormat chart="139" format="11" series="1">
      <pivotArea type="data" outline="0" fieldPosition="0">
        <references count="2">
          <reference field="4294967294" count="1" selected="0">
            <x v="0"/>
          </reference>
          <reference field="0" count="1" selected="0">
            <x v="2"/>
          </reference>
        </references>
      </pivotArea>
    </chartFormat>
    <chartFormat chart="139" format="12" series="1">
      <pivotArea type="data" outline="0" fieldPosition="0">
        <references count="2">
          <reference field="4294967294" count="1" selected="0">
            <x v="0"/>
          </reference>
          <reference field="0" count="1" selected="0">
            <x v="3"/>
          </reference>
        </references>
      </pivotArea>
    </chartFormat>
    <chartFormat chart="140" format="9" series="1">
      <pivotArea type="data" outline="0" fieldPosition="0">
        <references count="2">
          <reference field="4294967294" count="1" selected="0">
            <x v="0"/>
          </reference>
          <reference field="0" count="1" selected="0">
            <x v="0"/>
          </reference>
        </references>
      </pivotArea>
    </chartFormat>
    <chartFormat chart="140" format="10" series="1">
      <pivotArea type="data" outline="0" fieldPosition="0">
        <references count="2">
          <reference field="4294967294" count="1" selected="0">
            <x v="0"/>
          </reference>
          <reference field="0" count="1" selected="0">
            <x v="1"/>
          </reference>
        </references>
      </pivotArea>
    </chartFormat>
    <chartFormat chart="140" format="11" series="1">
      <pivotArea type="data" outline="0" fieldPosition="0">
        <references count="2">
          <reference field="4294967294" count="1" selected="0">
            <x v="0"/>
          </reference>
          <reference field="0" count="1" selected="0">
            <x v="2"/>
          </reference>
        </references>
      </pivotArea>
    </chartFormat>
    <chartFormat chart="140" format="12" series="1">
      <pivotArea type="data" outline="0" fieldPosition="0">
        <references count="2">
          <reference field="4294967294" count="1" selected="0">
            <x v="0"/>
          </reference>
          <reference field="0" count="1" selected="0">
            <x v="3"/>
          </reference>
        </references>
      </pivotArea>
    </chartFormat>
    <chartFormat chart="141" format="9" series="1">
      <pivotArea type="data" outline="0" fieldPosition="0">
        <references count="2">
          <reference field="4294967294" count="1" selected="0">
            <x v="0"/>
          </reference>
          <reference field="0" count="1" selected="0">
            <x v="0"/>
          </reference>
        </references>
      </pivotArea>
    </chartFormat>
    <chartFormat chart="141" format="10" series="1">
      <pivotArea type="data" outline="0" fieldPosition="0">
        <references count="2">
          <reference field="4294967294" count="1" selected="0">
            <x v="0"/>
          </reference>
          <reference field="0" count="1" selected="0">
            <x v="1"/>
          </reference>
        </references>
      </pivotArea>
    </chartFormat>
    <chartFormat chart="141" format="11" series="1">
      <pivotArea type="data" outline="0" fieldPosition="0">
        <references count="2">
          <reference field="4294967294" count="1" selected="0">
            <x v="0"/>
          </reference>
          <reference field="0" count="1" selected="0">
            <x v="2"/>
          </reference>
        </references>
      </pivotArea>
    </chartFormat>
    <chartFormat chart="141" format="12" series="1">
      <pivotArea type="data" outline="0" fieldPosition="0">
        <references count="2">
          <reference field="4294967294" count="1" selected="0">
            <x v="0"/>
          </reference>
          <reference field="0" count="1" selected="0">
            <x v="3"/>
          </reference>
        </references>
      </pivotArea>
    </chartFormat>
    <chartFormat chart="142" format="9" series="1">
      <pivotArea type="data" outline="0" fieldPosition="0">
        <references count="2">
          <reference field="4294967294" count="1" selected="0">
            <x v="0"/>
          </reference>
          <reference field="0" count="1" selected="0">
            <x v="0"/>
          </reference>
        </references>
      </pivotArea>
    </chartFormat>
    <chartFormat chart="142" format="10" series="1">
      <pivotArea type="data" outline="0" fieldPosition="0">
        <references count="2">
          <reference field="4294967294" count="1" selected="0">
            <x v="0"/>
          </reference>
          <reference field="0" count="1" selected="0">
            <x v="1"/>
          </reference>
        </references>
      </pivotArea>
    </chartFormat>
    <chartFormat chart="142" format="11" series="1">
      <pivotArea type="data" outline="0" fieldPosition="0">
        <references count="2">
          <reference field="4294967294" count="1" selected="0">
            <x v="0"/>
          </reference>
          <reference field="0" count="1" selected="0">
            <x v="2"/>
          </reference>
        </references>
      </pivotArea>
    </chartFormat>
    <chartFormat chart="142" format="12" series="1">
      <pivotArea type="data" outline="0" fieldPosition="0">
        <references count="2">
          <reference field="4294967294" count="1" selected="0">
            <x v="0"/>
          </reference>
          <reference field="0" count="1" selected="0">
            <x v="3"/>
          </reference>
        </references>
      </pivotArea>
    </chartFormat>
    <chartFormat chart="143" format="9" series="1">
      <pivotArea type="data" outline="0" fieldPosition="0">
        <references count="2">
          <reference field="4294967294" count="1" selected="0">
            <x v="0"/>
          </reference>
          <reference field="0" count="1" selected="0">
            <x v="0"/>
          </reference>
        </references>
      </pivotArea>
    </chartFormat>
    <chartFormat chart="143" format="10" series="1">
      <pivotArea type="data" outline="0" fieldPosition="0">
        <references count="2">
          <reference field="4294967294" count="1" selected="0">
            <x v="0"/>
          </reference>
          <reference field="0" count="1" selected="0">
            <x v="1"/>
          </reference>
        </references>
      </pivotArea>
    </chartFormat>
    <chartFormat chart="143" format="11" series="1">
      <pivotArea type="data" outline="0" fieldPosition="0">
        <references count="2">
          <reference field="4294967294" count="1" selected="0">
            <x v="0"/>
          </reference>
          <reference field="0" count="1" selected="0">
            <x v="2"/>
          </reference>
        </references>
      </pivotArea>
    </chartFormat>
    <chartFormat chart="143" format="12" series="1">
      <pivotArea type="data" outline="0" fieldPosition="0">
        <references count="2">
          <reference field="4294967294" count="1" selected="0">
            <x v="0"/>
          </reference>
          <reference field="0" count="1" selected="0">
            <x v="3"/>
          </reference>
        </references>
      </pivotArea>
    </chartFormat>
    <chartFormat chart="144" format="9" series="1">
      <pivotArea type="data" outline="0" fieldPosition="0">
        <references count="2">
          <reference field="4294967294" count="1" selected="0">
            <x v="0"/>
          </reference>
          <reference field="0" count="1" selected="0">
            <x v="0"/>
          </reference>
        </references>
      </pivotArea>
    </chartFormat>
    <chartFormat chart="144" format="10" series="1">
      <pivotArea type="data" outline="0" fieldPosition="0">
        <references count="2">
          <reference field="4294967294" count="1" selected="0">
            <x v="0"/>
          </reference>
          <reference field="0" count="1" selected="0">
            <x v="1"/>
          </reference>
        </references>
      </pivotArea>
    </chartFormat>
    <chartFormat chart="144" format="11" series="1">
      <pivotArea type="data" outline="0" fieldPosition="0">
        <references count="2">
          <reference field="4294967294" count="1" selected="0">
            <x v="0"/>
          </reference>
          <reference field="0" count="1" selected="0">
            <x v="2"/>
          </reference>
        </references>
      </pivotArea>
    </chartFormat>
    <chartFormat chart="144" format="12" series="1">
      <pivotArea type="data" outline="0" fieldPosition="0">
        <references count="2">
          <reference field="4294967294" count="1" selected="0">
            <x v="0"/>
          </reference>
          <reference field="0" count="1" selected="0">
            <x v="3"/>
          </reference>
        </references>
      </pivotArea>
    </chartFormat>
    <chartFormat chart="145" format="9" series="1">
      <pivotArea type="data" outline="0" fieldPosition="0">
        <references count="2">
          <reference field="4294967294" count="1" selected="0">
            <x v="0"/>
          </reference>
          <reference field="0" count="1" selected="0">
            <x v="0"/>
          </reference>
        </references>
      </pivotArea>
    </chartFormat>
    <chartFormat chart="145" format="10" series="1">
      <pivotArea type="data" outline="0" fieldPosition="0">
        <references count="2">
          <reference field="4294967294" count="1" selected="0">
            <x v="0"/>
          </reference>
          <reference field="0" count="1" selected="0">
            <x v="1"/>
          </reference>
        </references>
      </pivotArea>
    </chartFormat>
    <chartFormat chart="145" format="11" series="1">
      <pivotArea type="data" outline="0" fieldPosition="0">
        <references count="2">
          <reference field="4294967294" count="1" selected="0">
            <x v="0"/>
          </reference>
          <reference field="0" count="1" selected="0">
            <x v="2"/>
          </reference>
        </references>
      </pivotArea>
    </chartFormat>
    <chartFormat chart="145" format="12" series="1">
      <pivotArea type="data" outline="0" fieldPosition="0">
        <references count="2">
          <reference field="4294967294" count="1" selected="0">
            <x v="0"/>
          </reference>
          <reference field="0" count="1" selected="0">
            <x v="3"/>
          </reference>
        </references>
      </pivotArea>
    </chartFormat>
    <chartFormat chart="146" format="9" series="1">
      <pivotArea type="data" outline="0" fieldPosition="0">
        <references count="2">
          <reference field="4294967294" count="1" selected="0">
            <x v="0"/>
          </reference>
          <reference field="0" count="1" selected="0">
            <x v="0"/>
          </reference>
        </references>
      </pivotArea>
    </chartFormat>
    <chartFormat chart="146" format="10" series="1">
      <pivotArea type="data" outline="0" fieldPosition="0">
        <references count="2">
          <reference field="4294967294" count="1" selected="0">
            <x v="0"/>
          </reference>
          <reference field="0" count="1" selected="0">
            <x v="1"/>
          </reference>
        </references>
      </pivotArea>
    </chartFormat>
    <chartFormat chart="146" format="11" series="1">
      <pivotArea type="data" outline="0" fieldPosition="0">
        <references count="2">
          <reference field="4294967294" count="1" selected="0">
            <x v="0"/>
          </reference>
          <reference field="0" count="1" selected="0">
            <x v="2"/>
          </reference>
        </references>
      </pivotArea>
    </chartFormat>
    <chartFormat chart="146" format="12" series="1">
      <pivotArea type="data" outline="0" fieldPosition="0">
        <references count="2">
          <reference field="4294967294" count="1" selected="0">
            <x v="0"/>
          </reference>
          <reference field="0" count="1" selected="0">
            <x v="3"/>
          </reference>
        </references>
      </pivotArea>
    </chartFormat>
    <chartFormat chart="147" format="9" series="1">
      <pivotArea type="data" outline="0" fieldPosition="0">
        <references count="2">
          <reference field="4294967294" count="1" selected="0">
            <x v="0"/>
          </reference>
          <reference field="0" count="1" selected="0">
            <x v="0"/>
          </reference>
        </references>
      </pivotArea>
    </chartFormat>
    <chartFormat chart="147" format="10" series="1">
      <pivotArea type="data" outline="0" fieldPosition="0">
        <references count="2">
          <reference field="4294967294" count="1" selected="0">
            <x v="0"/>
          </reference>
          <reference field="0" count="1" selected="0">
            <x v="1"/>
          </reference>
        </references>
      </pivotArea>
    </chartFormat>
    <chartFormat chart="147" format="11" series="1">
      <pivotArea type="data" outline="0" fieldPosition="0">
        <references count="2">
          <reference field="4294967294" count="1" selected="0">
            <x v="0"/>
          </reference>
          <reference field="0" count="1" selected="0">
            <x v="2"/>
          </reference>
        </references>
      </pivotArea>
    </chartFormat>
    <chartFormat chart="147" format="12" series="1">
      <pivotArea type="data" outline="0" fieldPosition="0">
        <references count="2">
          <reference field="4294967294" count="1" selected="0">
            <x v="0"/>
          </reference>
          <reference field="0" count="1" selected="0">
            <x v="3"/>
          </reference>
        </references>
      </pivotArea>
    </chartFormat>
    <chartFormat chart="148" format="9" series="1">
      <pivotArea type="data" outline="0" fieldPosition="0">
        <references count="2">
          <reference field="4294967294" count="1" selected="0">
            <x v="0"/>
          </reference>
          <reference field="0" count="1" selected="0">
            <x v="0"/>
          </reference>
        </references>
      </pivotArea>
    </chartFormat>
    <chartFormat chart="148" format="10" series="1">
      <pivotArea type="data" outline="0" fieldPosition="0">
        <references count="2">
          <reference field="4294967294" count="1" selected="0">
            <x v="0"/>
          </reference>
          <reference field="0" count="1" selected="0">
            <x v="1"/>
          </reference>
        </references>
      </pivotArea>
    </chartFormat>
    <chartFormat chart="148" format="11" series="1">
      <pivotArea type="data" outline="0" fieldPosition="0">
        <references count="2">
          <reference field="4294967294" count="1" selected="0">
            <x v="0"/>
          </reference>
          <reference field="0" count="1" selected="0">
            <x v="2"/>
          </reference>
        </references>
      </pivotArea>
    </chartFormat>
    <chartFormat chart="148" format="12" series="1">
      <pivotArea type="data" outline="0" fieldPosition="0">
        <references count="2">
          <reference field="4294967294" count="1" selected="0">
            <x v="0"/>
          </reference>
          <reference field="0" count="1" selected="0">
            <x v="3"/>
          </reference>
        </references>
      </pivotArea>
    </chartFormat>
    <chartFormat chart="149" format="9" series="1">
      <pivotArea type="data" outline="0" fieldPosition="0">
        <references count="2">
          <reference field="4294967294" count="1" selected="0">
            <x v="0"/>
          </reference>
          <reference field="0" count="1" selected="0">
            <x v="0"/>
          </reference>
        </references>
      </pivotArea>
    </chartFormat>
    <chartFormat chart="149" format="10" series="1">
      <pivotArea type="data" outline="0" fieldPosition="0">
        <references count="2">
          <reference field="4294967294" count="1" selected="0">
            <x v="0"/>
          </reference>
          <reference field="0" count="1" selected="0">
            <x v="1"/>
          </reference>
        </references>
      </pivotArea>
    </chartFormat>
    <chartFormat chart="149" format="11" series="1">
      <pivotArea type="data" outline="0" fieldPosition="0">
        <references count="2">
          <reference field="4294967294" count="1" selected="0">
            <x v="0"/>
          </reference>
          <reference field="0" count="1" selected="0">
            <x v="2"/>
          </reference>
        </references>
      </pivotArea>
    </chartFormat>
    <chartFormat chart="149" format="12" series="1">
      <pivotArea type="data" outline="0" fieldPosition="0">
        <references count="2">
          <reference field="4294967294" count="1" selected="0">
            <x v="0"/>
          </reference>
          <reference field="0" count="1" selected="0">
            <x v="3"/>
          </reference>
        </references>
      </pivotArea>
    </chartFormat>
    <chartFormat chart="150" format="9" series="1">
      <pivotArea type="data" outline="0" fieldPosition="0">
        <references count="2">
          <reference field="4294967294" count="1" selected="0">
            <x v="0"/>
          </reference>
          <reference field="0" count="1" selected="0">
            <x v="0"/>
          </reference>
        </references>
      </pivotArea>
    </chartFormat>
    <chartFormat chart="150" format="10" series="1">
      <pivotArea type="data" outline="0" fieldPosition="0">
        <references count="2">
          <reference field="4294967294" count="1" selected="0">
            <x v="0"/>
          </reference>
          <reference field="0" count="1" selected="0">
            <x v="1"/>
          </reference>
        </references>
      </pivotArea>
    </chartFormat>
    <chartFormat chart="150" format="11" series="1">
      <pivotArea type="data" outline="0" fieldPosition="0">
        <references count="2">
          <reference field="4294967294" count="1" selected="0">
            <x v="0"/>
          </reference>
          <reference field="0" count="1" selected="0">
            <x v="2"/>
          </reference>
        </references>
      </pivotArea>
    </chartFormat>
    <chartFormat chart="150" format="12" series="1">
      <pivotArea type="data" outline="0" fieldPosition="0">
        <references count="2">
          <reference field="4294967294" count="1" selected="0">
            <x v="0"/>
          </reference>
          <reference field="0" count="1" selected="0">
            <x v="3"/>
          </reference>
        </references>
      </pivotArea>
    </chartFormat>
    <chartFormat chart="151" format="9" series="1">
      <pivotArea type="data" outline="0" fieldPosition="0">
        <references count="2">
          <reference field="4294967294" count="1" selected="0">
            <x v="0"/>
          </reference>
          <reference field="0" count="1" selected="0">
            <x v="0"/>
          </reference>
        </references>
      </pivotArea>
    </chartFormat>
    <chartFormat chart="151" format="10" series="1">
      <pivotArea type="data" outline="0" fieldPosition="0">
        <references count="2">
          <reference field="4294967294" count="1" selected="0">
            <x v="0"/>
          </reference>
          <reference field="0" count="1" selected="0">
            <x v="1"/>
          </reference>
        </references>
      </pivotArea>
    </chartFormat>
    <chartFormat chart="151" format="11" series="1">
      <pivotArea type="data" outline="0" fieldPosition="0">
        <references count="2">
          <reference field="4294967294" count="1" selected="0">
            <x v="0"/>
          </reference>
          <reference field="0" count="1" selected="0">
            <x v="2"/>
          </reference>
        </references>
      </pivotArea>
    </chartFormat>
    <chartFormat chart="151" format="12" series="1">
      <pivotArea type="data" outline="0" fieldPosition="0">
        <references count="2">
          <reference field="4294967294" count="1" selected="0">
            <x v="0"/>
          </reference>
          <reference field="0" count="1" selected="0">
            <x v="3"/>
          </reference>
        </references>
      </pivotArea>
    </chartFormat>
    <chartFormat chart="152" format="9" series="1">
      <pivotArea type="data" outline="0" fieldPosition="0">
        <references count="2">
          <reference field="4294967294" count="1" selected="0">
            <x v="0"/>
          </reference>
          <reference field="0" count="1" selected="0">
            <x v="0"/>
          </reference>
        </references>
      </pivotArea>
    </chartFormat>
    <chartFormat chart="152" format="10" series="1">
      <pivotArea type="data" outline="0" fieldPosition="0">
        <references count="2">
          <reference field="4294967294" count="1" selected="0">
            <x v="0"/>
          </reference>
          <reference field="0" count="1" selected="0">
            <x v="1"/>
          </reference>
        </references>
      </pivotArea>
    </chartFormat>
    <chartFormat chart="152" format="11" series="1">
      <pivotArea type="data" outline="0" fieldPosition="0">
        <references count="2">
          <reference field="4294967294" count="1" selected="0">
            <x v="0"/>
          </reference>
          <reference field="0" count="1" selected="0">
            <x v="2"/>
          </reference>
        </references>
      </pivotArea>
    </chartFormat>
    <chartFormat chart="152" format="12" series="1">
      <pivotArea type="data" outline="0" fieldPosition="0">
        <references count="2">
          <reference field="4294967294" count="1" selected="0">
            <x v="0"/>
          </reference>
          <reference field="0" count="1" selected="0">
            <x v="3"/>
          </reference>
        </references>
      </pivotArea>
    </chartFormat>
    <chartFormat chart="154" format="17" series="1">
      <pivotArea type="data" outline="0" fieldPosition="0">
        <references count="2">
          <reference field="4294967294" count="1" selected="0">
            <x v="0"/>
          </reference>
          <reference field="0" count="1" selected="0">
            <x v="0"/>
          </reference>
        </references>
      </pivotArea>
    </chartFormat>
    <chartFormat chart="154" format="18">
      <pivotArea type="data" outline="0" fieldPosition="0">
        <references count="2">
          <reference field="4294967294" count="1" selected="0">
            <x v="0"/>
          </reference>
          <reference field="0" count="1" selected="0">
            <x v="0"/>
          </reference>
        </references>
      </pivotArea>
    </chartFormat>
    <chartFormat chart="154" format="19" series="1">
      <pivotArea type="data" outline="0" fieldPosition="0">
        <references count="2">
          <reference field="4294967294" count="1" selected="0">
            <x v="0"/>
          </reference>
          <reference field="0" count="1" selected="0">
            <x v="1"/>
          </reference>
        </references>
      </pivotArea>
    </chartFormat>
    <chartFormat chart="154" format="20">
      <pivotArea type="data" outline="0" fieldPosition="0">
        <references count="2">
          <reference field="4294967294" count="1" selected="0">
            <x v="0"/>
          </reference>
          <reference field="0" count="1" selected="0">
            <x v="1"/>
          </reference>
        </references>
      </pivotArea>
    </chartFormat>
    <chartFormat chart="154" format="21" series="1">
      <pivotArea type="data" outline="0" fieldPosition="0">
        <references count="2">
          <reference field="4294967294" count="1" selected="0">
            <x v="0"/>
          </reference>
          <reference field="0" count="1" selected="0">
            <x v="2"/>
          </reference>
        </references>
      </pivotArea>
    </chartFormat>
    <chartFormat chart="154" format="22">
      <pivotArea type="data" outline="0" fieldPosition="0">
        <references count="2">
          <reference field="4294967294" count="1" selected="0">
            <x v="0"/>
          </reference>
          <reference field="0" count="1" selected="0">
            <x v="2"/>
          </reference>
        </references>
      </pivotArea>
    </chartFormat>
    <chartFormat chart="154" format="23" series="1">
      <pivotArea type="data" outline="0" fieldPosition="0">
        <references count="2">
          <reference field="4294967294" count="1" selected="0">
            <x v="0"/>
          </reference>
          <reference field="0" count="1" selected="0">
            <x v="3"/>
          </reference>
        </references>
      </pivotArea>
    </chartFormat>
    <chartFormat chart="154" format="24">
      <pivotArea type="data" outline="0" fieldPosition="0">
        <references count="2">
          <reference field="4294967294" count="1" selected="0">
            <x v="0"/>
          </reference>
          <reference field="0" count="1" selected="0">
            <x v="3"/>
          </reference>
        </references>
      </pivotArea>
    </chartFormat>
    <chartFormat chart="155" format="25" series="1">
      <pivotArea type="data" outline="0" fieldPosition="0">
        <references count="2">
          <reference field="4294967294" count="1" selected="0">
            <x v="0"/>
          </reference>
          <reference field="0" count="1" selected="0">
            <x v="0"/>
          </reference>
        </references>
      </pivotArea>
    </chartFormat>
    <chartFormat chart="155" format="26" series="1">
      <pivotArea type="data" outline="0" fieldPosition="0">
        <references count="2">
          <reference field="4294967294" count="1" selected="0">
            <x v="0"/>
          </reference>
          <reference field="0" count="1" selected="0">
            <x v="1"/>
          </reference>
        </references>
      </pivotArea>
    </chartFormat>
    <chartFormat chart="155" format="27" series="1">
      <pivotArea type="data" outline="0" fieldPosition="0">
        <references count="2">
          <reference field="4294967294" count="1" selected="0">
            <x v="0"/>
          </reference>
          <reference field="0" count="1" selected="0">
            <x v="2"/>
          </reference>
        </references>
      </pivotArea>
    </chartFormat>
    <chartFormat chart="155" format="28" series="1">
      <pivotArea type="data" outline="0" fieldPosition="0">
        <references count="2">
          <reference field="4294967294" count="1" selected="0">
            <x v="0"/>
          </reference>
          <reference field="0" count="1" selected="0">
            <x v="3"/>
          </reference>
        </references>
      </pivotArea>
    </chartFormat>
    <chartFormat chart="155" format="29">
      <pivotArea type="data" outline="0" fieldPosition="0">
        <references count="2">
          <reference field="4294967294" count="1" selected="0">
            <x v="0"/>
          </reference>
          <reference field="0" count="1" selected="0">
            <x v="2"/>
          </reference>
        </references>
      </pivotArea>
    </chartFormat>
    <chartFormat chart="156" format="25" series="1">
      <pivotArea type="data" outline="0" fieldPosition="0">
        <references count="2">
          <reference field="4294967294" count="1" selected="0">
            <x v="0"/>
          </reference>
          <reference field="0" count="1" selected="0">
            <x v="0"/>
          </reference>
        </references>
      </pivotArea>
    </chartFormat>
    <chartFormat chart="156" format="26" series="1">
      <pivotArea type="data" outline="0" fieldPosition="0">
        <references count="2">
          <reference field="4294967294" count="1" selected="0">
            <x v="0"/>
          </reference>
          <reference field="0" count="1" selected="0">
            <x v="1"/>
          </reference>
        </references>
      </pivotArea>
    </chartFormat>
    <chartFormat chart="156" format="27" series="1">
      <pivotArea type="data" outline="0" fieldPosition="0">
        <references count="2">
          <reference field="4294967294" count="1" selected="0">
            <x v="0"/>
          </reference>
          <reference field="0" count="1" selected="0">
            <x v="2"/>
          </reference>
        </references>
      </pivotArea>
    </chartFormat>
    <chartFormat chart="156" format="28" series="1">
      <pivotArea type="data" outline="0" fieldPosition="0">
        <references count="2">
          <reference field="4294967294" count="1" selected="0">
            <x v="0"/>
          </reference>
          <reference field="0" count="1" selected="0">
            <x v="3"/>
          </reference>
        </references>
      </pivotArea>
    </chartFormat>
    <chartFormat chart="157" format="25" series="1">
      <pivotArea type="data" outline="0" fieldPosition="0">
        <references count="2">
          <reference field="4294967294" count="1" selected="0">
            <x v="0"/>
          </reference>
          <reference field="0" count="1" selected="0">
            <x v="0"/>
          </reference>
        </references>
      </pivotArea>
    </chartFormat>
    <chartFormat chart="157" format="26" series="1">
      <pivotArea type="data" outline="0" fieldPosition="0">
        <references count="2">
          <reference field="4294967294" count="1" selected="0">
            <x v="0"/>
          </reference>
          <reference field="0" count="1" selected="0">
            <x v="1"/>
          </reference>
        </references>
      </pivotArea>
    </chartFormat>
    <chartFormat chart="157" format="27" series="1">
      <pivotArea type="data" outline="0" fieldPosition="0">
        <references count="2">
          <reference field="4294967294" count="1" selected="0">
            <x v="0"/>
          </reference>
          <reference field="0" count="1" selected="0">
            <x v="2"/>
          </reference>
        </references>
      </pivotArea>
    </chartFormat>
    <chartFormat chart="157" format="28" series="1">
      <pivotArea type="data" outline="0" fieldPosition="0">
        <references count="2">
          <reference field="4294967294" count="1" selected="0">
            <x v="0"/>
          </reference>
          <reference field="0" count="1" selected="0">
            <x v="3"/>
          </reference>
        </references>
      </pivotArea>
    </chartFormat>
    <chartFormat chart="158" format="25" series="1">
      <pivotArea type="data" outline="0" fieldPosition="0">
        <references count="2">
          <reference field="4294967294" count="1" selected="0">
            <x v="0"/>
          </reference>
          <reference field="0" count="1" selected="0">
            <x v="0"/>
          </reference>
        </references>
      </pivotArea>
    </chartFormat>
    <chartFormat chart="158" format="26" series="1">
      <pivotArea type="data" outline="0" fieldPosition="0">
        <references count="2">
          <reference field="4294967294" count="1" selected="0">
            <x v="0"/>
          </reference>
          <reference field="0" count="1" selected="0">
            <x v="1"/>
          </reference>
        </references>
      </pivotArea>
    </chartFormat>
    <chartFormat chart="158" format="27" series="1">
      <pivotArea type="data" outline="0" fieldPosition="0">
        <references count="2">
          <reference field="4294967294" count="1" selected="0">
            <x v="0"/>
          </reference>
          <reference field="0" count="1" selected="0">
            <x v="2"/>
          </reference>
        </references>
      </pivotArea>
    </chartFormat>
    <chartFormat chart="158" format="28" series="1">
      <pivotArea type="data" outline="0" fieldPosition="0">
        <references count="2">
          <reference field="4294967294" count="1" selected="0">
            <x v="0"/>
          </reference>
          <reference field="0" count="1" selected="0">
            <x v="3"/>
          </reference>
        </references>
      </pivotArea>
    </chartFormat>
    <chartFormat chart="159" format="25" series="1">
      <pivotArea type="data" outline="0" fieldPosition="0">
        <references count="2">
          <reference field="4294967294" count="1" selected="0">
            <x v="0"/>
          </reference>
          <reference field="0" count="1" selected="0">
            <x v="0"/>
          </reference>
        </references>
      </pivotArea>
    </chartFormat>
    <chartFormat chart="159" format="26" series="1">
      <pivotArea type="data" outline="0" fieldPosition="0">
        <references count="2">
          <reference field="4294967294" count="1" selected="0">
            <x v="0"/>
          </reference>
          <reference field="0" count="1" selected="0">
            <x v="1"/>
          </reference>
        </references>
      </pivotArea>
    </chartFormat>
    <chartFormat chart="159" format="27" series="1">
      <pivotArea type="data" outline="0" fieldPosition="0">
        <references count="2">
          <reference field="4294967294" count="1" selected="0">
            <x v="0"/>
          </reference>
          <reference field="0" count="1" selected="0">
            <x v="2"/>
          </reference>
        </references>
      </pivotArea>
    </chartFormat>
    <chartFormat chart="159" format="28" series="1">
      <pivotArea type="data" outline="0" fieldPosition="0">
        <references count="2">
          <reference field="4294967294" count="1" selected="0">
            <x v="0"/>
          </reference>
          <reference field="0" count="1" selected="0">
            <x v="3"/>
          </reference>
        </references>
      </pivotArea>
    </chartFormat>
    <chartFormat chart="160" format="25" series="1">
      <pivotArea type="data" outline="0" fieldPosition="0">
        <references count="2">
          <reference field="4294967294" count="1" selected="0">
            <x v="0"/>
          </reference>
          <reference field="0" count="1" selected="0">
            <x v="0"/>
          </reference>
        </references>
      </pivotArea>
    </chartFormat>
    <chartFormat chart="160" format="26" series="1">
      <pivotArea type="data" outline="0" fieldPosition="0">
        <references count="2">
          <reference field="4294967294" count="1" selected="0">
            <x v="0"/>
          </reference>
          <reference field="0" count="1" selected="0">
            <x v="1"/>
          </reference>
        </references>
      </pivotArea>
    </chartFormat>
    <chartFormat chart="160" format="27" series="1">
      <pivotArea type="data" outline="0" fieldPosition="0">
        <references count="2">
          <reference field="4294967294" count="1" selected="0">
            <x v="0"/>
          </reference>
          <reference field="0" count="1" selected="0">
            <x v="2"/>
          </reference>
        </references>
      </pivotArea>
    </chartFormat>
    <chartFormat chart="160" format="28" series="1">
      <pivotArea type="data" outline="0" fieldPosition="0">
        <references count="2">
          <reference field="4294967294" count="1" selected="0">
            <x v="0"/>
          </reference>
          <reference field="0" count="1" selected="0">
            <x v="3"/>
          </reference>
        </references>
      </pivotArea>
    </chartFormat>
    <chartFormat chart="161" format="25" series="1">
      <pivotArea type="data" outline="0" fieldPosition="0">
        <references count="2">
          <reference field="4294967294" count="1" selected="0">
            <x v="0"/>
          </reference>
          <reference field="0" count="1" selected="0">
            <x v="0"/>
          </reference>
        </references>
      </pivotArea>
    </chartFormat>
    <chartFormat chart="161" format="26" series="1">
      <pivotArea type="data" outline="0" fieldPosition="0">
        <references count="2">
          <reference field="4294967294" count="1" selected="0">
            <x v="0"/>
          </reference>
          <reference field="0" count="1" selected="0">
            <x v="1"/>
          </reference>
        </references>
      </pivotArea>
    </chartFormat>
    <chartFormat chart="161" format="27" series="1">
      <pivotArea type="data" outline="0" fieldPosition="0">
        <references count="2">
          <reference field="4294967294" count="1" selected="0">
            <x v="0"/>
          </reference>
          <reference field="0" count="1" selected="0">
            <x v="2"/>
          </reference>
        </references>
      </pivotArea>
    </chartFormat>
    <chartFormat chart="161" format="28" series="1">
      <pivotArea type="data" outline="0" fieldPosition="0">
        <references count="2">
          <reference field="4294967294" count="1" selected="0">
            <x v="0"/>
          </reference>
          <reference field="0" count="1" selected="0">
            <x v="3"/>
          </reference>
        </references>
      </pivotArea>
    </chartFormat>
    <chartFormat chart="162" format="25" series="1">
      <pivotArea type="data" outline="0" fieldPosition="0">
        <references count="2">
          <reference field="4294967294" count="1" selected="0">
            <x v="0"/>
          </reference>
          <reference field="0" count="1" selected="0">
            <x v="0"/>
          </reference>
        </references>
      </pivotArea>
    </chartFormat>
    <chartFormat chart="162" format="26" series="1">
      <pivotArea type="data" outline="0" fieldPosition="0">
        <references count="2">
          <reference field="4294967294" count="1" selected="0">
            <x v="0"/>
          </reference>
          <reference field="0" count="1" selected="0">
            <x v="1"/>
          </reference>
        </references>
      </pivotArea>
    </chartFormat>
    <chartFormat chart="162" format="27" series="1">
      <pivotArea type="data" outline="0" fieldPosition="0">
        <references count="2">
          <reference field="4294967294" count="1" selected="0">
            <x v="0"/>
          </reference>
          <reference field="0" count="1" selected="0">
            <x v="2"/>
          </reference>
        </references>
      </pivotArea>
    </chartFormat>
    <chartFormat chart="162" format="28" series="1">
      <pivotArea type="data" outline="0" fieldPosition="0">
        <references count="2">
          <reference field="4294967294" count="1" selected="0">
            <x v="0"/>
          </reference>
          <reference field="0" count="1" selected="0">
            <x v="3"/>
          </reference>
        </references>
      </pivotArea>
    </chartFormat>
    <chartFormat chart="163" format="25" series="1">
      <pivotArea type="data" outline="0" fieldPosition="0">
        <references count="2">
          <reference field="4294967294" count="1" selected="0">
            <x v="0"/>
          </reference>
          <reference field="0" count="1" selected="0">
            <x v="0"/>
          </reference>
        </references>
      </pivotArea>
    </chartFormat>
    <chartFormat chart="163" format="26" series="1">
      <pivotArea type="data" outline="0" fieldPosition="0">
        <references count="2">
          <reference field="4294967294" count="1" selected="0">
            <x v="0"/>
          </reference>
          <reference field="0" count="1" selected="0">
            <x v="1"/>
          </reference>
        </references>
      </pivotArea>
    </chartFormat>
    <chartFormat chart="163" format="27" series="1">
      <pivotArea type="data" outline="0" fieldPosition="0">
        <references count="2">
          <reference field="4294967294" count="1" selected="0">
            <x v="0"/>
          </reference>
          <reference field="0" count="1" selected="0">
            <x v="2"/>
          </reference>
        </references>
      </pivotArea>
    </chartFormat>
    <chartFormat chart="163" format="28" series="1">
      <pivotArea type="data" outline="0" fieldPosition="0">
        <references count="2">
          <reference field="4294967294" count="1" selected="0">
            <x v="0"/>
          </reference>
          <reference field="0" count="1" selected="0">
            <x v="3"/>
          </reference>
        </references>
      </pivotArea>
    </chartFormat>
    <chartFormat chart="164" format="25" series="1">
      <pivotArea type="data" outline="0" fieldPosition="0">
        <references count="2">
          <reference field="4294967294" count="1" selected="0">
            <x v="0"/>
          </reference>
          <reference field="0" count="1" selected="0">
            <x v="0"/>
          </reference>
        </references>
      </pivotArea>
    </chartFormat>
    <chartFormat chart="164" format="26" series="1">
      <pivotArea type="data" outline="0" fieldPosition="0">
        <references count="2">
          <reference field="4294967294" count="1" selected="0">
            <x v="0"/>
          </reference>
          <reference field="0" count="1" selected="0">
            <x v="1"/>
          </reference>
        </references>
      </pivotArea>
    </chartFormat>
    <chartFormat chart="164" format="27" series="1">
      <pivotArea type="data" outline="0" fieldPosition="0">
        <references count="2">
          <reference field="4294967294" count="1" selected="0">
            <x v="0"/>
          </reference>
          <reference field="0" count="1" selected="0">
            <x v="2"/>
          </reference>
        </references>
      </pivotArea>
    </chartFormat>
    <chartFormat chart="164" format="28" series="1">
      <pivotArea type="data" outline="0" fieldPosition="0">
        <references count="2">
          <reference field="4294967294" count="1" selected="0">
            <x v="0"/>
          </reference>
          <reference field="0" count="1" selected="0">
            <x v="3"/>
          </reference>
        </references>
      </pivotArea>
    </chartFormat>
    <chartFormat chart="165" format="25" series="1">
      <pivotArea type="data" outline="0" fieldPosition="0">
        <references count="2">
          <reference field="4294967294" count="1" selected="0">
            <x v="0"/>
          </reference>
          <reference field="0" count="1" selected="0">
            <x v="0"/>
          </reference>
        </references>
      </pivotArea>
    </chartFormat>
    <chartFormat chart="165" format="26" series="1">
      <pivotArea type="data" outline="0" fieldPosition="0">
        <references count="2">
          <reference field="4294967294" count="1" selected="0">
            <x v="0"/>
          </reference>
          <reference field="0" count="1" selected="0">
            <x v="1"/>
          </reference>
        </references>
      </pivotArea>
    </chartFormat>
    <chartFormat chart="165" format="27" series="1">
      <pivotArea type="data" outline="0" fieldPosition="0">
        <references count="2">
          <reference field="4294967294" count="1" selected="0">
            <x v="0"/>
          </reference>
          <reference field="0" count="1" selected="0">
            <x v="2"/>
          </reference>
        </references>
      </pivotArea>
    </chartFormat>
    <chartFormat chart="165" format="28" series="1">
      <pivotArea type="data" outline="0" fieldPosition="0">
        <references count="2">
          <reference field="4294967294" count="1" selected="0">
            <x v="0"/>
          </reference>
          <reference field="0" count="1" selected="0">
            <x v="3"/>
          </reference>
        </references>
      </pivotArea>
    </chartFormat>
    <chartFormat chart="166" format="25" series="1">
      <pivotArea type="data" outline="0" fieldPosition="0">
        <references count="2">
          <reference field="4294967294" count="1" selected="0">
            <x v="0"/>
          </reference>
          <reference field="0" count="1" selected="0">
            <x v="0"/>
          </reference>
        </references>
      </pivotArea>
    </chartFormat>
    <chartFormat chart="166" format="26" series="1">
      <pivotArea type="data" outline="0" fieldPosition="0">
        <references count="2">
          <reference field="4294967294" count="1" selected="0">
            <x v="0"/>
          </reference>
          <reference field="0" count="1" selected="0">
            <x v="1"/>
          </reference>
        </references>
      </pivotArea>
    </chartFormat>
    <chartFormat chart="166" format="27" series="1">
      <pivotArea type="data" outline="0" fieldPosition="0">
        <references count="2">
          <reference field="4294967294" count="1" selected="0">
            <x v="0"/>
          </reference>
          <reference field="0" count="1" selected="0">
            <x v="2"/>
          </reference>
        </references>
      </pivotArea>
    </chartFormat>
    <chartFormat chart="166" format="28" series="1">
      <pivotArea type="data" outline="0" fieldPosition="0">
        <references count="2">
          <reference field="4294967294" count="1" selected="0">
            <x v="0"/>
          </reference>
          <reference field="0" count="1" selected="0">
            <x v="3"/>
          </reference>
        </references>
      </pivotArea>
    </chartFormat>
    <chartFormat chart="167" format="25" series="1">
      <pivotArea type="data" outline="0" fieldPosition="0">
        <references count="2">
          <reference field="4294967294" count="1" selected="0">
            <x v="0"/>
          </reference>
          <reference field="0" count="1" selected="0">
            <x v="0"/>
          </reference>
        </references>
      </pivotArea>
    </chartFormat>
    <chartFormat chart="167" format="26" series="1">
      <pivotArea type="data" outline="0" fieldPosition="0">
        <references count="2">
          <reference field="4294967294" count="1" selected="0">
            <x v="0"/>
          </reference>
          <reference field="0" count="1" selected="0">
            <x v="1"/>
          </reference>
        </references>
      </pivotArea>
    </chartFormat>
    <chartFormat chart="167" format="27" series="1">
      <pivotArea type="data" outline="0" fieldPosition="0">
        <references count="2">
          <reference field="4294967294" count="1" selected="0">
            <x v="0"/>
          </reference>
          <reference field="0" count="1" selected="0">
            <x v="2"/>
          </reference>
        </references>
      </pivotArea>
    </chartFormat>
    <chartFormat chart="167" format="28" series="1">
      <pivotArea type="data" outline="0" fieldPosition="0">
        <references count="2">
          <reference field="4294967294" count="1" selected="0">
            <x v="0"/>
          </reference>
          <reference field="0" count="1" selected="0">
            <x v="3"/>
          </reference>
        </references>
      </pivotArea>
    </chartFormat>
    <chartFormat chart="168" format="25" series="1">
      <pivotArea type="data" outline="0" fieldPosition="0">
        <references count="2">
          <reference field="4294967294" count="1" selected="0">
            <x v="0"/>
          </reference>
          <reference field="0" count="1" selected="0">
            <x v="0"/>
          </reference>
        </references>
      </pivotArea>
    </chartFormat>
    <chartFormat chart="168" format="26" series="1">
      <pivotArea type="data" outline="0" fieldPosition="0">
        <references count="2">
          <reference field="4294967294" count="1" selected="0">
            <x v="0"/>
          </reference>
          <reference field="0" count="1" selected="0">
            <x v="1"/>
          </reference>
        </references>
      </pivotArea>
    </chartFormat>
    <chartFormat chart="168" format="27" series="1">
      <pivotArea type="data" outline="0" fieldPosition="0">
        <references count="2">
          <reference field="4294967294" count="1" selected="0">
            <x v="0"/>
          </reference>
          <reference field="0" count="1" selected="0">
            <x v="2"/>
          </reference>
        </references>
      </pivotArea>
    </chartFormat>
    <chartFormat chart="168" format="28" series="1">
      <pivotArea type="data" outline="0" fieldPosition="0">
        <references count="2">
          <reference field="4294967294" count="1" selected="0">
            <x v="0"/>
          </reference>
          <reference field="0" count="1" selected="0">
            <x v="3"/>
          </reference>
        </references>
      </pivotArea>
    </chartFormat>
    <chartFormat chart="169" format="25" series="1">
      <pivotArea type="data" outline="0" fieldPosition="0">
        <references count="2">
          <reference field="4294967294" count="1" selected="0">
            <x v="0"/>
          </reference>
          <reference field="0" count="1" selected="0">
            <x v="0"/>
          </reference>
        </references>
      </pivotArea>
    </chartFormat>
    <chartFormat chart="169" format="26" series="1">
      <pivotArea type="data" outline="0" fieldPosition="0">
        <references count="2">
          <reference field="4294967294" count="1" selected="0">
            <x v="0"/>
          </reference>
          <reference field="0" count="1" selected="0">
            <x v="1"/>
          </reference>
        </references>
      </pivotArea>
    </chartFormat>
    <chartFormat chart="169" format="27" series="1">
      <pivotArea type="data" outline="0" fieldPosition="0">
        <references count="2">
          <reference field="4294967294" count="1" selected="0">
            <x v="0"/>
          </reference>
          <reference field="0" count="1" selected="0">
            <x v="2"/>
          </reference>
        </references>
      </pivotArea>
    </chartFormat>
    <chartFormat chart="169" format="28" series="1">
      <pivotArea type="data" outline="0" fieldPosition="0">
        <references count="2">
          <reference field="4294967294" count="1" selected="0">
            <x v="0"/>
          </reference>
          <reference field="0" count="1" selected="0">
            <x v="3"/>
          </reference>
        </references>
      </pivotArea>
    </chartFormat>
    <chartFormat chart="170" format="25" series="1">
      <pivotArea type="data" outline="0" fieldPosition="0">
        <references count="2">
          <reference field="4294967294" count="1" selected="0">
            <x v="0"/>
          </reference>
          <reference field="0" count="1" selected="0">
            <x v="0"/>
          </reference>
        </references>
      </pivotArea>
    </chartFormat>
    <chartFormat chart="170" format="26" series="1">
      <pivotArea type="data" outline="0" fieldPosition="0">
        <references count="2">
          <reference field="4294967294" count="1" selected="0">
            <x v="0"/>
          </reference>
          <reference field="0" count="1" selected="0">
            <x v="1"/>
          </reference>
        </references>
      </pivotArea>
    </chartFormat>
    <chartFormat chart="170" format="27" series="1">
      <pivotArea type="data" outline="0" fieldPosition="0">
        <references count="2">
          <reference field="4294967294" count="1" selected="0">
            <x v="0"/>
          </reference>
          <reference field="0" count="1" selected="0">
            <x v="2"/>
          </reference>
        </references>
      </pivotArea>
    </chartFormat>
    <chartFormat chart="170" format="28" series="1">
      <pivotArea type="data" outline="0" fieldPosition="0">
        <references count="2">
          <reference field="4294967294" count="1" selected="0">
            <x v="0"/>
          </reference>
          <reference field="0" count="1" selected="0">
            <x v="3"/>
          </reference>
        </references>
      </pivotArea>
    </chartFormat>
    <chartFormat chart="171" format="25" series="1">
      <pivotArea type="data" outline="0" fieldPosition="0">
        <references count="2">
          <reference field="4294967294" count="1" selected="0">
            <x v="0"/>
          </reference>
          <reference field="0" count="1" selected="0">
            <x v="0"/>
          </reference>
        </references>
      </pivotArea>
    </chartFormat>
    <chartFormat chart="171" format="26" series="1">
      <pivotArea type="data" outline="0" fieldPosition="0">
        <references count="2">
          <reference field="4294967294" count="1" selected="0">
            <x v="0"/>
          </reference>
          <reference field="0" count="1" selected="0">
            <x v="1"/>
          </reference>
        </references>
      </pivotArea>
    </chartFormat>
    <chartFormat chart="171" format="27" series="1">
      <pivotArea type="data" outline="0" fieldPosition="0">
        <references count="2">
          <reference field="4294967294" count="1" selected="0">
            <x v="0"/>
          </reference>
          <reference field="0" count="1" selected="0">
            <x v="2"/>
          </reference>
        </references>
      </pivotArea>
    </chartFormat>
    <chartFormat chart="171" format="28" series="1">
      <pivotArea type="data" outline="0" fieldPosition="0">
        <references count="2">
          <reference field="4294967294" count="1" selected="0">
            <x v="0"/>
          </reference>
          <reference field="0" count="1" selected="0">
            <x v="3"/>
          </reference>
        </references>
      </pivotArea>
    </chartFormat>
    <chartFormat chart="172" format="25" series="1">
      <pivotArea type="data" outline="0" fieldPosition="0">
        <references count="2">
          <reference field="4294967294" count="1" selected="0">
            <x v="0"/>
          </reference>
          <reference field="0" count="1" selected="0">
            <x v="0"/>
          </reference>
        </references>
      </pivotArea>
    </chartFormat>
    <chartFormat chart="172" format="26" series="1">
      <pivotArea type="data" outline="0" fieldPosition="0">
        <references count="2">
          <reference field="4294967294" count="1" selected="0">
            <x v="0"/>
          </reference>
          <reference field="0" count="1" selected="0">
            <x v="1"/>
          </reference>
        </references>
      </pivotArea>
    </chartFormat>
    <chartFormat chart="172" format="27" series="1">
      <pivotArea type="data" outline="0" fieldPosition="0">
        <references count="2">
          <reference field="4294967294" count="1" selected="0">
            <x v="0"/>
          </reference>
          <reference field="0" count="1" selected="0">
            <x v="2"/>
          </reference>
        </references>
      </pivotArea>
    </chartFormat>
    <chartFormat chart="172" format="28" series="1">
      <pivotArea type="data" outline="0" fieldPosition="0">
        <references count="2">
          <reference field="4294967294" count="1" selected="0">
            <x v="0"/>
          </reference>
          <reference field="0" count="1" selected="0">
            <x v="3"/>
          </reference>
        </references>
      </pivotArea>
    </chartFormat>
    <chartFormat chart="173" format="25" series="1">
      <pivotArea type="data" outline="0" fieldPosition="0">
        <references count="2">
          <reference field="4294967294" count="1" selected="0">
            <x v="0"/>
          </reference>
          <reference field="0" count="1" selected="0">
            <x v="0"/>
          </reference>
        </references>
      </pivotArea>
    </chartFormat>
    <chartFormat chart="173" format="26" series="1">
      <pivotArea type="data" outline="0" fieldPosition="0">
        <references count="2">
          <reference field="4294967294" count="1" selected="0">
            <x v="0"/>
          </reference>
          <reference field="0" count="1" selected="0">
            <x v="1"/>
          </reference>
        </references>
      </pivotArea>
    </chartFormat>
    <chartFormat chart="173" format="27" series="1">
      <pivotArea type="data" outline="0" fieldPosition="0">
        <references count="2">
          <reference field="4294967294" count="1" selected="0">
            <x v="0"/>
          </reference>
          <reference field="0" count="1" selected="0">
            <x v="2"/>
          </reference>
        </references>
      </pivotArea>
    </chartFormat>
    <chartFormat chart="173" format="28" series="1">
      <pivotArea type="data" outline="0" fieldPosition="0">
        <references count="2">
          <reference field="4294967294" count="1" selected="0">
            <x v="0"/>
          </reference>
          <reference field="0" count="1" selected="0">
            <x v="3"/>
          </reference>
        </references>
      </pivotArea>
    </chartFormat>
    <chartFormat chart="174" format="25" series="1">
      <pivotArea type="data" outline="0" fieldPosition="0">
        <references count="2">
          <reference field="4294967294" count="1" selected="0">
            <x v="0"/>
          </reference>
          <reference field="0" count="1" selected="0">
            <x v="0"/>
          </reference>
        </references>
      </pivotArea>
    </chartFormat>
    <chartFormat chart="174" format="26" series="1">
      <pivotArea type="data" outline="0" fieldPosition="0">
        <references count="2">
          <reference field="4294967294" count="1" selected="0">
            <x v="0"/>
          </reference>
          <reference field="0" count="1" selected="0">
            <x v="1"/>
          </reference>
        </references>
      </pivotArea>
    </chartFormat>
    <chartFormat chart="174" format="27" series="1">
      <pivotArea type="data" outline="0" fieldPosition="0">
        <references count="2">
          <reference field="4294967294" count="1" selected="0">
            <x v="0"/>
          </reference>
          <reference field="0" count="1" selected="0">
            <x v="2"/>
          </reference>
        </references>
      </pivotArea>
    </chartFormat>
    <chartFormat chart="174" format="28" series="1">
      <pivotArea type="data" outline="0" fieldPosition="0">
        <references count="2">
          <reference field="4294967294" count="1" selected="0">
            <x v="0"/>
          </reference>
          <reference field="0" count="1" selected="0">
            <x v="3"/>
          </reference>
        </references>
      </pivotArea>
    </chartFormat>
  </chartFormat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colHierarchiesUsage count="1">
    <colHierarchyUsage hierarchyUsage="2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DCalendar]"/>
      </x15:pivotTableUISettings>
    </ext>
    <ext xmlns:xpdl="http://schemas.microsoft.com/office/spreadsheetml/2016/pivotdefaultlayout" uri="{747A6164-185A-40DC-8AA5-F01512510D54}">
      <xpdl:pivotTableDefinition16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52620709-0D3A-4F0C-9278-FFDF4C61ED8C}" name="DepartmentAnalysis" cacheId="8" applyNumberFormats="0" applyBorderFormats="0" applyFontFormats="0" applyPatternFormats="0" applyAlignmentFormats="0" applyWidthHeightFormats="1" dataCaption="Values" tag="139e8462-72e9-4962-8320-a0191f033694" updatedVersion="8" minRefreshableVersion="3" useAutoFormatting="1" subtotalHiddenItems="1" itemPrintTitles="1" createdVersion="6" indent="0" compact="0" compactData="0" multipleFieldFilters="0" chartFormat="4">
  <location ref="AG3:AK8" firstHeaderRow="0" firstDataRow="1" firstDataCol="1"/>
  <pivotFields count="6">
    <pivotField axis="axisRow" compact="0" allDrilled="1" outline="0" subtotalTop="0" showAll="0" dataSourceSort="1" defaultAttributeDrillState="1">
      <items count="5">
        <item x="0"/>
        <item x="1"/>
        <item x="2"/>
        <item x="3"/>
        <item t="default"/>
      </items>
    </pivotField>
    <pivotField dataField="1" compact="0" outline="0" subtotalTop="0" showAll="0"/>
    <pivotField dataField="1" compact="0" outline="0" subtotalTop="0" showAll="0"/>
    <pivotField dataField="1" compact="0" outline="0" subtotalTop="0" showAll="0"/>
    <pivotField dataField="1" compact="0" outline="0" subtotalTop="0" showAll="0"/>
    <pivotField compact="0" allDrilled="1" outline="0" subtotalTop="0" showAll="0" dataSourceSort="1" defaultAttributeDrillState="1"/>
  </pivotFields>
  <rowFields count="1">
    <field x="0"/>
  </rowFields>
  <rowItems count="5">
    <i>
      <x/>
    </i>
    <i>
      <x v="1"/>
    </i>
    <i>
      <x v="2"/>
    </i>
    <i>
      <x v="3"/>
    </i>
    <i t="grand">
      <x/>
    </i>
  </rowItems>
  <colFields count="1">
    <field x="-2"/>
  </colFields>
  <colItems count="4">
    <i>
      <x/>
    </i>
    <i i="1">
      <x v="1"/>
    </i>
    <i i="2">
      <x v="2"/>
    </i>
    <i i="3">
      <x v="3"/>
    </i>
  </colItems>
  <dataFields count="4">
    <dataField fld="1" subtotal="count" baseField="0" baseItem="0"/>
    <dataField fld="4" subtotal="count" baseField="0" baseItem="0"/>
    <dataField fld="2" subtotal="count" baseField="0" baseItem="0"/>
    <dataField fld="3"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DCalendar]"/>
      </x15:pivotTableUISettings>
    </ext>
    <ext xmlns:xpdl="http://schemas.microsoft.com/office/spreadsheetml/2016/pivotdefaultlayout" uri="{747A6164-185A-40DC-8AA5-F01512510D54}">
      <xpdl:pivotTableDefinition16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3D3F002-836E-443D-BE2F-88F197766CF8}" name="MonthlyCostofservices" cacheId="10" applyNumberFormats="0" applyBorderFormats="0" applyFontFormats="0" applyPatternFormats="0" applyAlignmentFormats="0" applyWidthHeightFormats="1" dataCaption="Values" tag="9fa45389-e7e7-4eee-b3f4-a7100c5c4e5b" updatedVersion="8" minRefreshableVersion="3" useAutoFormatting="1" subtotalHiddenItems="1" itemPrintTitles="1" createdVersion="6" indent="0" compact="0" compactData="0" multipleFieldFilters="0">
  <location ref="L24:M37" firstHeaderRow="1" firstDataRow="1" firstDataCol="1"/>
  <pivotFields count="2">
    <pivotField dataField="1" compact="0" outline="0" subtotalTop="0" showAll="0"/>
    <pivotField axis="axisRow" compact="0" allDrilled="1" outline="0" subtotalTop="0" showAll="0" dataSourceSort="1" defaultAttributeDrillState="1">
      <items count="13">
        <item x="0"/>
        <item x="1"/>
        <item x="2"/>
        <item x="3"/>
        <item x="4"/>
        <item x="5"/>
        <item x="6"/>
        <item x="7"/>
        <item x="8"/>
        <item x="9"/>
        <item x="10"/>
        <item x="11"/>
        <item t="default"/>
      </items>
    </pivotField>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4C965C11-7080-416E-AD69-3B6CFD1975F8}" name="HMOPercentChangeInCost" cacheId="2" applyNumberFormats="0" applyBorderFormats="0" applyFontFormats="0" applyPatternFormats="0" applyAlignmentFormats="0" applyWidthHeightFormats="1" dataCaption="Values" tag="fb51012d-872a-40c9-a4c2-c43c915d7708" updatedVersion="8" minRefreshableVersion="3" useAutoFormatting="1" subtotalHiddenItems="1" colGrandTotals="0" itemPrintTitles="1" createdVersion="5" indent="0" compact="0" compactData="0" multipleFieldFilters="0">
  <location ref="G24:J92" firstHeaderRow="0" firstDataRow="1" firstDataCol="1"/>
  <pivotFields count="5">
    <pivotField dataField="1" compact="0" outline="0" subtotalTop="0" showAll="0"/>
    <pivotField dataField="1" compact="0" outline="0" subtotalTop="0" showAll="0"/>
    <pivotField dataField="1" compact="0" outline="0" subtotalTop="0" showAll="0" defaultSubtotal="0"/>
    <pivotField axis="axisRow" compact="0" allDrilled="1" outline="0" subtotalTop="0" showAll="0" dataSourceSort="1"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 compact="0" allDrilled="1" outline="0" subtotalTop="0" showAll="0" dataSourceSort="1" defaultSubtotal="0" defaultAttributeDrillState="1"/>
  </pivotFields>
  <rowFields count="1">
    <field x="3"/>
  </rowFields>
  <rowItems count="6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t="grand">
      <x/>
    </i>
  </rowItems>
  <colFields count="1">
    <field x="-2"/>
  </colFields>
  <colItems count="3">
    <i>
      <x/>
    </i>
    <i i="1">
      <x v="1"/>
    </i>
    <i i="2">
      <x v="2"/>
    </i>
  </colItems>
  <dataFields count="3">
    <dataField fld="0" subtotal="count" baseField="0" baseItem="0"/>
    <dataField fld="1" subtotal="count" baseField="0" baseItem="0"/>
    <dataField fld="2" subtotal="count" baseField="0" baseItem="0"/>
  </dataField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0A2FD30-F8D8-466E-BA78-D50DF5D13787}" name="Avr.Dpmt.Serv" cacheId="13" applyNumberFormats="0" applyBorderFormats="0" applyFontFormats="0" applyPatternFormats="0" applyAlignmentFormats="0" applyWidthHeightFormats="1" dataCaption="Values" tag="f5bf1dfe-29c2-44bc-8f94-349a068721bd" updatedVersion="8" minRefreshableVersion="3" subtotalHiddenItems="1" itemPrintTitles="1" createdVersion="6" indent="0" compact="0" compactData="0" multipleFieldFilters="0">
  <location ref="F7:K12" firstHeaderRow="0" firstDataRow="1" firstDataCol="1"/>
  <pivotFields count="7">
    <pivotField axis="axisRow" compact="0" allDrilled="1" outline="0" subtotalTop="0" showAll="0" sortType="descending" defaultAttributeDrillState="1">
      <items count="5">
        <item x="3"/>
        <item x="2"/>
        <item x="1"/>
        <item x="0"/>
        <item t="default"/>
      </items>
    </pivotField>
    <pivotField dataField="1" compact="0" outline="0" subtotalTop="0" showAll="0"/>
    <pivotField dataField="1" compact="0" outline="0" subtotalTop="0" showAll="0"/>
    <pivotField dataField="1" compact="0" outline="0" subtotalTop="0" showAll="0"/>
    <pivotField dataField="1" compact="0" outline="0" subtotalTop="0" showAll="0"/>
    <pivotField dataField="1" compact="0" outline="0" subtotalTop="0" showAll="0"/>
    <pivotField compact="0" allDrilled="1" outline="0" subtotalTop="0" showAll="0" dataSourceSort="1" defaultAttributeDrillState="1"/>
  </pivotFields>
  <rowFields count="1">
    <field x="0"/>
  </rowFields>
  <rowItems count="5">
    <i>
      <x/>
    </i>
    <i>
      <x v="1"/>
    </i>
    <i>
      <x v="2"/>
    </i>
    <i>
      <x v="3"/>
    </i>
    <i t="grand">
      <x/>
    </i>
  </rowItems>
  <colFields count="1">
    <field x="-2"/>
  </colFields>
  <colItems count="5">
    <i>
      <x/>
    </i>
    <i i="1">
      <x v="1"/>
    </i>
    <i i="2">
      <x v="2"/>
    </i>
    <i i="3">
      <x v="3"/>
    </i>
    <i i="4">
      <x v="4"/>
    </i>
  </colItems>
  <dataFields count="5">
    <dataField fld="1" subtotal="count" baseField="0" baseItem="0"/>
    <dataField fld="4" subtotal="count" baseField="0" baseItem="0"/>
    <dataField fld="2" subtotal="count" baseField="0" baseItem="0"/>
    <dataField fld="3" subtotal="count" baseField="0" baseItem="0"/>
    <dataField fld="5" subtotal="count" baseField="0" baseItem="0"/>
  </dataFields>
  <formats count="2">
    <format dxfId="40">
      <pivotArea outline="0" fieldPosition="0">
        <references count="2">
          <reference field="4294967294" count="1" selected="0">
            <x v="4"/>
          </reference>
          <reference field="0" count="0" selected="0"/>
        </references>
      </pivotArea>
    </format>
    <format dxfId="39">
      <pivotArea outline="0" fieldPosition="0">
        <references count="2">
          <reference field="4294967294" count="1" selected="0">
            <x v="2"/>
          </reference>
          <reference field="0" count="0" selected="0"/>
        </references>
      </pivotArea>
    </format>
  </format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DCalendar]"/>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F39C2BD-9858-49B1-8590-E73C80752791}" name="PivotTable14" cacheId="5" applyNumberFormats="0" applyBorderFormats="0" applyFontFormats="0" applyPatternFormats="0" applyAlignmentFormats="0" applyWidthHeightFormats="1" dataCaption="Values" tag="1a41ec8d-0efb-43a2-908f-111c3f4b4f79" updatedVersion="8" minRefreshableVersion="3" subtotalHiddenItems="1" itemPrintTitles="1" createdVersion="6" indent="0" compact="0" compactData="0" multipleFieldFilters="0">
  <location ref="F5:H18" firstHeaderRow="0" firstDataRow="1" firstDataCol="1"/>
  <pivotFields count="4">
    <pivotField axis="axisRow"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pivotField dataField="1" compact="0" outline="0" subtotalTop="0" showAll="0"/>
    <pivotField compact="0" allDrilled="1" outline="0" subtotalTop="0"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fld="1" subtotal="count" baseField="0" baseItem="0"/>
    <dataField fld="2" subtotal="count" baseField="0" baseItem="0"/>
  </dataFields>
  <formats count="1">
    <format dxfId="20">
      <pivotArea dataOnly="0" labelOnly="1" outline="0" fieldPosition="0">
        <references count="1">
          <reference field="4294967294" count="1">
            <x v="1"/>
          </reference>
        </references>
      </pivotArea>
    </format>
  </format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1EEB20E-DDDB-400B-AA59-A971BF18D947}" name="PivotTable9" cacheId="4" applyNumberFormats="0" applyBorderFormats="0" applyFontFormats="0" applyPatternFormats="0" applyAlignmentFormats="0" applyWidthHeightFormats="1" dataCaption="Values" tag="188676af-b5e4-46ae-a51f-cc0d993112cc" updatedVersion="8" minRefreshableVersion="3" subtotalHiddenItems="1" rowGrandTotals="0" colGrandTotals="0" itemPrintTitles="1" createdVersion="5" indent="0" compact="0" compactData="0" multipleFieldFilters="0">
  <location ref="F20:H33" firstHeaderRow="1" firstDataRow="2" firstDataCol="1"/>
  <pivotFields count="4">
    <pivotField axis="axisCol" compact="0" allDrilled="1" outline="0" subtotalTop="0" showAll="0" dataSourceSort="1" defaultAttributeDrillState="1">
      <items count="3">
        <item x="0"/>
        <item x="1"/>
        <item t="default"/>
      </items>
    </pivotField>
    <pivotField dataField="1" compact="0" outline="0" subtotalTop="0" showAll="0"/>
    <pivotField axis="axisRow" compact="0" allDrilled="1" outline="0" subtotalTop="0" showAll="0" dataSourceSort="1" defaultAttributeDrillState="1">
      <items count="13">
        <item x="0"/>
        <item x="1"/>
        <item x="2"/>
        <item x="3"/>
        <item x="4"/>
        <item x="5"/>
        <item x="6"/>
        <item x="7"/>
        <item x="8"/>
        <item x="9"/>
        <item x="10"/>
        <item x="11"/>
        <item t="default"/>
      </items>
    </pivotField>
    <pivotField compact="0" allDrilled="1" outline="0" subtotalTop="0" showAll="0" dataSourceSort="1" defaultAttributeDrillState="1"/>
  </pivotFields>
  <rowFields count="1">
    <field x="2"/>
  </rowFields>
  <rowItems count="12">
    <i>
      <x/>
    </i>
    <i>
      <x v="1"/>
    </i>
    <i>
      <x v="2"/>
    </i>
    <i>
      <x v="3"/>
    </i>
    <i>
      <x v="4"/>
    </i>
    <i>
      <x v="5"/>
    </i>
    <i>
      <x v="6"/>
    </i>
    <i>
      <x v="7"/>
    </i>
    <i>
      <x v="8"/>
    </i>
    <i>
      <x v="9"/>
    </i>
    <i>
      <x v="10"/>
    </i>
    <i>
      <x v="11"/>
    </i>
  </rowItems>
  <colFields count="1">
    <field x="0"/>
  </colFields>
  <colItems count="2">
    <i>
      <x/>
    </i>
    <i>
      <x v="1"/>
    </i>
  </colItems>
  <dataFields count="1">
    <dataField fld="1" subtotal="count" baseField="0" baseItem="0"/>
  </dataFields>
  <formats count="1">
    <format dxfId="21">
      <pivotArea type="origin" dataOnly="0" labelOnly="1" outline="0" fieldPosition="0"/>
    </format>
  </format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B4ED2E7-1D86-4080-96C6-AF1F6F9D10E4}" name="Percentchange2" cacheId="3" applyNumberFormats="0" applyBorderFormats="0" applyFontFormats="0" applyPatternFormats="0" applyAlignmentFormats="0" applyWidthHeightFormats="1" dataCaption="Values" missingCaption="0" tag="fd7d49c0-d82f-40ac-ad53-0308b62fe3b8" updatedVersion="8" minRefreshableVersion="3" subtotalHiddenItems="1" colGrandTotals="0" itemPrintTitles="1" createdVersion="5" indent="0" compact="0" compactData="0" multipleFieldFilters="0">
  <location ref="J5:M73" firstHeaderRow="0" firstDataRow="1" firstDataCol="1"/>
  <pivotFields count="5">
    <pivotField dataField="1" compact="0" outline="0" subtotalTop="0" showAll="0"/>
    <pivotField dataField="1" compact="0" outline="0" subtotalTop="0" showAll="0"/>
    <pivotField dataField="1" compact="0" outline="0" subtotalTop="0" showAll="0" defaultSubtotal="0"/>
    <pivotField axis="axisRow" compact="0" allDrilled="1" outline="0" subtotalTop="0" showAll="0" sortType="descending"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autoSortScope>
        <pivotArea dataOnly="0" outline="0" fieldPosition="0">
          <references count="1">
            <reference field="4294967294" count="1" selected="0">
              <x v="0"/>
            </reference>
          </references>
        </pivotArea>
      </autoSortScope>
    </pivotField>
    <pivotField compact="0" allDrilled="1" outline="0" subtotalTop="0" showAll="0" dataSourceSort="1" defaultSubtotal="0" defaultAttributeDrillState="1"/>
  </pivotFields>
  <rowFields count="1">
    <field x="3"/>
  </rowFields>
  <rowItems count="68">
    <i>
      <x v="65"/>
    </i>
    <i>
      <x v="54"/>
    </i>
    <i>
      <x v="45"/>
    </i>
    <i>
      <x v="60"/>
    </i>
    <i>
      <x v="16"/>
    </i>
    <i>
      <x v="39"/>
    </i>
    <i>
      <x v="28"/>
    </i>
    <i>
      <x v="7"/>
    </i>
    <i>
      <x v="61"/>
    </i>
    <i>
      <x v="62"/>
    </i>
    <i>
      <x v="55"/>
    </i>
    <i>
      <x/>
    </i>
    <i>
      <x v="2"/>
    </i>
    <i>
      <x v="35"/>
    </i>
    <i>
      <x v="19"/>
    </i>
    <i>
      <x v="4"/>
    </i>
    <i>
      <x v="59"/>
    </i>
    <i>
      <x v="41"/>
    </i>
    <i>
      <x v="52"/>
    </i>
    <i>
      <x v="21"/>
    </i>
    <i>
      <x v="51"/>
    </i>
    <i>
      <x v="46"/>
    </i>
    <i>
      <x v="15"/>
    </i>
    <i>
      <x v="57"/>
    </i>
    <i>
      <x v="58"/>
    </i>
    <i>
      <x v="38"/>
    </i>
    <i>
      <x v="49"/>
    </i>
    <i>
      <x v="17"/>
    </i>
    <i>
      <x v="37"/>
    </i>
    <i>
      <x v="34"/>
    </i>
    <i>
      <x v="20"/>
    </i>
    <i>
      <x v="66"/>
    </i>
    <i>
      <x v="29"/>
    </i>
    <i>
      <x v="36"/>
    </i>
    <i>
      <x v="40"/>
    </i>
    <i>
      <x v="6"/>
    </i>
    <i>
      <x v="53"/>
    </i>
    <i>
      <x v="63"/>
    </i>
    <i>
      <x v="31"/>
    </i>
    <i>
      <x v="32"/>
    </i>
    <i>
      <x v="26"/>
    </i>
    <i>
      <x v="50"/>
    </i>
    <i>
      <x v="64"/>
    </i>
    <i>
      <x v="48"/>
    </i>
    <i>
      <x v="9"/>
    </i>
    <i>
      <x v="3"/>
    </i>
    <i>
      <x v="44"/>
    </i>
    <i>
      <x v="13"/>
    </i>
    <i>
      <x v="25"/>
    </i>
    <i>
      <x v="12"/>
    </i>
    <i>
      <x v="27"/>
    </i>
    <i>
      <x v="22"/>
    </i>
    <i>
      <x v="8"/>
    </i>
    <i>
      <x v="42"/>
    </i>
    <i>
      <x v="47"/>
    </i>
    <i>
      <x v="23"/>
    </i>
    <i>
      <x v="33"/>
    </i>
    <i>
      <x v="24"/>
    </i>
    <i>
      <x v="43"/>
    </i>
    <i>
      <x v="14"/>
    </i>
    <i>
      <x v="56"/>
    </i>
    <i>
      <x v="11"/>
    </i>
    <i>
      <x v="1"/>
    </i>
    <i>
      <x v="10"/>
    </i>
    <i>
      <x v="18"/>
    </i>
    <i>
      <x v="30"/>
    </i>
    <i>
      <x v="5"/>
    </i>
    <i t="grand">
      <x/>
    </i>
  </rowItems>
  <colFields count="1">
    <field x="-2"/>
  </colFields>
  <colItems count="3">
    <i>
      <x/>
    </i>
    <i i="1">
      <x v="1"/>
    </i>
    <i i="2">
      <x v="2"/>
    </i>
  </colItems>
  <dataFields count="3">
    <dataField fld="1" subtotal="count" baseField="0" baseItem="0" numFmtId="164"/>
    <dataField fld="0" subtotal="count" baseField="0" baseItem="0" numFmtId="164"/>
    <dataField fld="2" subtotal="count" baseField="0" baseItem="0" numFmtId="173"/>
  </dataFields>
  <formats count="6">
    <format dxfId="27">
      <pivotArea outline="0" fieldPosition="0">
        <references count="1">
          <reference field="4294967294" count="1" selected="0">
            <x v="1"/>
          </reference>
        </references>
      </pivotArea>
    </format>
    <format dxfId="26">
      <pivotArea dataOnly="0" labelOnly="1" outline="0" fieldPosition="0">
        <references count="1">
          <reference field="4294967294" count="1">
            <x v="1"/>
          </reference>
        </references>
      </pivotArea>
    </format>
    <format dxfId="25">
      <pivotArea dataOnly="0" labelOnly="1" outline="0" fieldPosition="0">
        <references count="1">
          <reference field="4294967294" count="1">
            <x v="0"/>
          </reference>
        </references>
      </pivotArea>
    </format>
    <format dxfId="24">
      <pivotArea dataOnly="0" labelOnly="1" outline="0" fieldPosition="0">
        <references count="1">
          <reference field="4294967294" count="1">
            <x v="2"/>
          </reference>
        </references>
      </pivotArea>
    </format>
    <format dxfId="23">
      <pivotArea outline="0" fieldPosition="0">
        <references count="1">
          <reference field="4294967294" count="1" selected="0">
            <x v="2"/>
          </reference>
        </references>
      </pivotArea>
    </format>
    <format dxfId="22">
      <pivotArea outline="0" fieldPosition="0">
        <references count="1">
          <reference field="4294967294" count="2" selected="0">
            <x v="0"/>
            <x v="1"/>
          </reference>
        </references>
      </pivotArea>
    </format>
  </formats>
  <conditionalFormats count="3">
    <conditionalFormat type="all" priority="1">
      <pivotAreas count="1">
        <pivotArea type="data" outline="0" collapsedLevelsAreSubtotals="1" fieldPosition="0">
          <references count="1">
            <reference field="4294967294" count="1" selected="0">
              <x v="2"/>
            </reference>
          </references>
        </pivotArea>
      </pivotAreas>
    </conditionalFormat>
    <conditionalFormat type="all" priority="2">
      <pivotAreas count="1">
        <pivotArea type="data" outline="0" collapsedLevelsAreSubtotals="1" fieldPosition="0">
          <references count="2">
            <reference field="4294967294" count="1" selected="0">
              <x v="1"/>
            </reference>
            <reference field="3" count="59" selected="0">
              <x v="0"/>
              <x v="1"/>
              <x v="2"/>
              <x v="3"/>
              <x v="4"/>
              <x v="5"/>
              <x v="6"/>
              <x v="7"/>
              <x v="8"/>
              <x v="9"/>
              <x v="10"/>
              <x v="11"/>
              <x v="12"/>
              <x v="14"/>
              <x v="15"/>
              <x v="16"/>
              <x v="17"/>
              <x v="18"/>
              <x v="19"/>
              <x v="20"/>
              <x v="22"/>
              <x v="24"/>
              <x v="25"/>
              <x v="26"/>
              <x v="27"/>
              <x v="28"/>
              <x v="29"/>
              <x v="30"/>
              <x v="31"/>
              <x v="33"/>
              <x v="34"/>
              <x v="36"/>
              <x v="37"/>
              <x v="38"/>
              <x v="39"/>
              <x v="40"/>
              <x v="41"/>
              <x v="42"/>
              <x v="44"/>
              <x v="45"/>
              <x v="46"/>
              <x v="47"/>
              <x v="48"/>
              <x v="49"/>
              <x v="50"/>
              <x v="51"/>
              <x v="52"/>
              <x v="53"/>
              <x v="54"/>
              <x v="56"/>
              <x v="57"/>
              <x v="58"/>
              <x v="59"/>
              <x v="60"/>
              <x v="61"/>
              <x v="62"/>
              <x v="64"/>
              <x v="65"/>
              <x v="66"/>
            </reference>
          </references>
        </pivotArea>
      </pivotAreas>
    </conditionalFormat>
    <conditionalFormat type="all" priority="3">
      <pivotAreas count="1">
        <pivotArea type="data" outline="0" collapsedLevelsAreSubtotals="1" fieldPosition="0">
          <references count="2">
            <reference field="4294967294" count="1" selected="0">
              <x v="0"/>
            </reference>
            <reference field="3" count="59" selected="0">
              <x v="0"/>
              <x v="1"/>
              <x v="2"/>
              <x v="3"/>
              <x v="4"/>
              <x v="5"/>
              <x v="6"/>
              <x v="7"/>
              <x v="8"/>
              <x v="9"/>
              <x v="10"/>
              <x v="11"/>
              <x v="12"/>
              <x v="14"/>
              <x v="15"/>
              <x v="16"/>
              <x v="17"/>
              <x v="18"/>
              <x v="19"/>
              <x v="20"/>
              <x v="22"/>
              <x v="24"/>
              <x v="25"/>
              <x v="26"/>
              <x v="27"/>
              <x v="28"/>
              <x v="29"/>
              <x v="30"/>
              <x v="31"/>
              <x v="33"/>
              <x v="34"/>
              <x v="36"/>
              <x v="37"/>
              <x v="38"/>
              <x v="39"/>
              <x v="40"/>
              <x v="41"/>
              <x v="42"/>
              <x v="44"/>
              <x v="45"/>
              <x v="46"/>
              <x v="47"/>
              <x v="48"/>
              <x v="49"/>
              <x v="50"/>
              <x v="51"/>
              <x v="52"/>
              <x v="53"/>
              <x v="54"/>
              <x v="56"/>
              <x v="57"/>
              <x v="58"/>
              <x v="59"/>
              <x v="60"/>
              <x v="61"/>
              <x v="62"/>
              <x v="64"/>
              <x v="65"/>
              <x v="66"/>
            </reference>
          </references>
        </pivotArea>
      </pivotAreas>
    </conditionalFormat>
  </conditionalFormat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1" showColStripes="1"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A61500F-384D-4622-ABE7-FB70B745DA04}" name="Avr.CostDOughnut" cacheId="9" applyNumberFormats="0" applyBorderFormats="0" applyFontFormats="0" applyPatternFormats="0" applyAlignmentFormats="0" applyWidthHeightFormats="1" dataCaption="Values" tag="d5b6846d-c07d-453a-8a4a-b4586e22bed2" updatedVersion="8" minRefreshableVersion="3" useAutoFormatting="1" subtotalHiddenItems="1" itemPrintTitles="1" createdVersion="6" indent="0" compact="0" compactData="0" multipleFieldFilters="0">
  <location ref="Q3:Q4" firstHeaderRow="1" firstDataRow="1" firstDataCol="0"/>
  <pivotFields count="2">
    <pivotField dataField="1" compact="0" outline="0" subtotalTop="0" showAll="0"/>
    <pivotField compact="0" allDrilled="1" outline="0" subtotalTop="0" showAll="0" dataSourceSort="1" defaultAttributeDrillState="1"/>
  </pivotFields>
  <rowItems count="1">
    <i/>
  </rowItems>
  <colItems count="1">
    <i/>
  </colItems>
  <dataFields count="1">
    <dataField fld="0" subtotal="count" baseField="0" baseItem="0"/>
  </dataFields>
  <pivotHierarchies count="6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8299042-BD3C-4A53-B6D2-A900F95EF103}" name="cummulativeYT" cacheId="1" applyNumberFormats="0" applyBorderFormats="0" applyFontFormats="0" applyPatternFormats="0" applyAlignmentFormats="0" applyWidthHeightFormats="1" dataCaption="Values" tag="b8f01ffb-2584-468a-a971-af1112462809" updatedVersion="8" minRefreshableVersion="3" useAutoFormatting="1" subtotalHiddenItems="1" rowGrandTotals="0" colGrandTotals="0" itemPrintTitles="1" createdVersion="5" indent="0" compact="0" compactData="0" multipleFieldFilters="0">
  <location ref="B24:D37" firstHeaderRow="1" firstDataRow="2" firstDataCol="1"/>
  <pivotFields count="4">
    <pivotField axis="axisCol" compact="0" allDrilled="1" outline="0" subtotalTop="0" showAll="0" dataSourceSort="1" defaultAttributeDrillState="1">
      <items count="3">
        <item x="0"/>
        <item x="1"/>
        <item t="default"/>
      </items>
    </pivotField>
    <pivotField dataField="1" compact="0" outline="0" subtotalTop="0" showAll="0"/>
    <pivotField axis="axisRow" compact="0" allDrilled="1" outline="0" subtotalTop="0" showAll="0" dataSourceSort="1" defaultAttributeDrillState="1">
      <items count="13">
        <item x="0"/>
        <item x="1"/>
        <item x="2"/>
        <item x="3"/>
        <item x="4"/>
        <item x="5"/>
        <item x="6"/>
        <item x="7"/>
        <item x="8"/>
        <item x="9"/>
        <item x="10"/>
        <item x="11"/>
        <item t="default"/>
      </items>
    </pivotField>
    <pivotField compact="0" allDrilled="1" outline="0" subtotalTop="0" showAll="0" dataSourceSort="1" defaultAttributeDrillState="1"/>
  </pivotFields>
  <rowFields count="1">
    <field x="2"/>
  </rowFields>
  <rowItems count="12">
    <i>
      <x/>
    </i>
    <i>
      <x v="1"/>
    </i>
    <i>
      <x v="2"/>
    </i>
    <i>
      <x v="3"/>
    </i>
    <i>
      <x v="4"/>
    </i>
    <i>
      <x v="5"/>
    </i>
    <i>
      <x v="6"/>
    </i>
    <i>
      <x v="7"/>
    </i>
    <i>
      <x v="8"/>
    </i>
    <i>
      <x v="9"/>
    </i>
    <i>
      <x v="10"/>
    </i>
    <i>
      <x v="11"/>
    </i>
  </rowItems>
  <colFields count="1">
    <field x="0"/>
  </colFields>
  <colItems count="2">
    <i>
      <x/>
    </i>
    <i>
      <x v="1"/>
    </i>
  </colItems>
  <dataFields count="1">
    <dataField fld="1" subtotal="count" baseField="0" baseItem="0"/>
  </dataField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49232F5-9EA1-41F3-82A6-CBBD373827C3}" name="HmoCAP&amp;FFS" cacheId="11" applyNumberFormats="0" applyBorderFormats="0" applyFontFormats="0" applyPatternFormats="0" applyAlignmentFormats="0" applyWidthHeightFormats="1" dataCaption="Values" tag="cccb76d2-9264-4212-b54c-efd0bdee313b" updatedVersion="8" minRefreshableVersion="3" useAutoFormatting="1" subtotalHiddenItems="1" colGrandTotals="0" itemPrintTitles="1" createdVersion="5" indent="0" compact="0" compactData="0" multipleFieldFilters="0">
  <location ref="Q23:S91" firstHeaderRow="0" firstDataRow="1" firstDataCol="1"/>
  <pivotFields count="4">
    <pivotField axis="axisRow" compact="0" allDrilled="1" outline="0" subtotalTop="0" showAll="0" dataSourceSort="1"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Fields count="1">
    <field x="0"/>
  </rowFields>
  <rowItems count="6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t="grand">
      <x/>
    </i>
  </rowItems>
  <colFields count="1">
    <field x="-2"/>
  </colFields>
  <colItems count="2">
    <i>
      <x/>
    </i>
    <i i="1">
      <x v="1"/>
    </i>
  </colItems>
  <dataFields count="2">
    <dataField fld="1" subtotal="count" baseField="0" baseItem="0"/>
    <dataField fld="2" subtotal="count" baseField="0" baseItem="0"/>
  </dataField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5FD7666-A9A2-43A4-9605-8C494DF0B3F6}" name="Most Active HMO" cacheId="12" applyNumberFormats="0" applyBorderFormats="0" applyFontFormats="0" applyPatternFormats="0" applyAlignmentFormats="0" applyWidthHeightFormats="1" dataCaption="Values" tag="e14e2e58-9b88-49dd-843e-81cbae20b3ff" updatedVersion="8" minRefreshableVersion="3" useAutoFormatting="1" subtotalHiddenItems="1" colGrandTotals="0" itemPrintTitles="1" createdVersion="5" indent="0" compact="0" compactData="0" multipleFieldFilters="0">
  <location ref="AA3:AD71" firstHeaderRow="0" firstDataRow="1" firstDataCol="1"/>
  <pivotFields count="5">
    <pivotField axis="axisRow" compact="0" allDrilled="1" outline="0" subtotalTop="0" showAll="0" dataSourceSort="1"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 dataField="1" compact="0" outline="0" subtotalTop="0" showAll="0" defaultSubtotal="0"/>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Fields count="1">
    <field x="0"/>
  </rowFields>
  <rowItems count="6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formats count="4">
    <format dxfId="3">
      <pivotArea outline="0" fieldPosition="0">
        <references count="1">
          <reference field="0" count="1" selected="0">
            <x v="15"/>
          </reference>
        </references>
      </pivotArea>
    </format>
    <format dxfId="2">
      <pivotArea dataOnly="0" labelOnly="1" outline="0" fieldPosition="0">
        <references count="1">
          <reference field="0" count="1">
            <x v="15"/>
          </reference>
        </references>
      </pivotArea>
    </format>
    <format dxfId="1">
      <pivotArea outline="0" fieldPosition="0">
        <references count="1">
          <reference field="0" count="1" selected="0">
            <x v="15"/>
          </reference>
        </references>
      </pivotArea>
    </format>
    <format dxfId="0">
      <pivotArea dataOnly="0" labelOnly="1" outline="0" fieldPosition="0">
        <references count="1">
          <reference field="0" count="1">
            <x v="15"/>
          </reference>
        </references>
      </pivotArea>
    </format>
  </formats>
  <conditionalFormats count="1">
    <conditionalFormat scope="field" type="all" priority="1">
      <pivotAreas count="1">
        <pivotArea outline="0" collapsedLevelsAreSubtotals="1" fieldPosition="0">
          <references count="2">
            <reference field="4294967294" count="1" selected="0">
              <x v="1"/>
            </reference>
            <reference field="0" count="0" selected="0"/>
          </references>
        </pivotArea>
      </pivotAreas>
    </conditionalFormat>
  </conditionalFormat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NHIS F.F.S Claims Monitor001" connectionId="2" xr16:uid="{CDD963DF-41A1-44B3-9815-2160A4E8E314}" autoFormatId="16" applyNumberFormats="0" applyBorderFormats="0" applyFontFormats="0" applyPatternFormats="0" applyAlignmentFormats="0" applyWidthHeightFormats="0">
  <queryTableRefresh nextId="9">
    <queryTableFields count="7">
      <queryTableField id="1" name="H#M#O Claims Summary" tableColumnId="1"/>
      <queryTableField id="2" name="F2" tableColumnId="2"/>
      <queryTableField id="3" name="F3" tableColumnId="3"/>
      <queryTableField id="4" name="F4" tableColumnId="4"/>
      <queryTableField id="5" name="F5" tableColumnId="5"/>
      <queryTableField id="7" name="F7" tableColumnId="6"/>
      <queryTableField id="8" name="F8" tableColumnId="7"/>
    </queryTableFields>
    <queryTableDeletedFields count="1">
      <deletedField name="F6"/>
    </queryTableDeleted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401504D9-AEBA-4849-8ECB-B27CF1E88DC5}" sourceName="[DCalendar].[Date Hierarchy]">
  <pivotTables>
    <pivotTable tabId="3" name="cummulativeYT"/>
    <pivotTable tabId="3" name="HmoCAP&amp;FFS"/>
    <pivotTable tabId="3" name="HMOPercentChangeInCost"/>
    <pivotTable tabId="3" name="MonthlyCostofservices"/>
    <pivotTable tabId="3" name="Most Active HMO"/>
    <pivotTable tabId="8" name="Percentchange2"/>
    <pivotTable tabId="8" name="PivotTable9"/>
    <pivotTable tabId="5" name="Avr.Dpmt.Serv"/>
    <pivotTable tabId="5" name="Avr.Dptm.Visit"/>
    <pivotTable tabId="8" name="PivotTable14"/>
    <pivotTable tabId="3" name="ClinicOwingPharmacy"/>
    <pivotTable tabId="3" name="COuntofvisits"/>
    <pivotTable tabId="3" name="DepartmentAnalysis"/>
    <pivotTable tabId="3" name="chartCylinder"/>
  </pivotTables>
  <data>
    <olap pivotCacheId="1909765817">
      <levels count="4">
        <level uniqueName="[DCalendar].[Date Hierarchy].[(All)]" sourceCaption="(All)" count="0"/>
        <level uniqueName="[DCalendar].[Date Hierarchy].[Year]" sourceCaption="Year" count="2">
          <ranges>
            <range startItem="0">
              <i n="[DCalendar].[Date Hierarchy].[Year].&amp;[2019]" c="2019"/>
              <i n="[DCalendar].[Date Hierarchy].[Year].&amp;[2020]" c="2020"/>
            </range>
          </ranges>
        </level>
        <level uniqueName="[DCalendar].[Date Hierarchy].[Month]" sourceCaption="Month" count="0"/>
        <level uniqueName="[DCalendar].[Date Hierarchy].[DateColumn]" sourceCaption="DateColumn" count="0"/>
      </levels>
      <selections count="1">
        <selection n="[DCalendar].[Date Hierarchy].[All]"/>
      </selections>
    </olap>
  </data>
  <extLst>
    <x:ext xmlns:x15="http://schemas.microsoft.com/office/spreadsheetml/2010/11/main" uri="{470722E0-AACD-4C17-9CDC-17EF765DBC7E}">
      <x15:slicerCacheHideItemsWithNoData count="1">
        <x15:slicerCacheOlapLevelName uniqueName="[DCalendar].[Date Hierarchy].[Month]"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MO_CATEGORY" xr10:uid="{25CFB7AA-640E-43BF-B628-2B77AD2CE738}" sourceName="[FTransactions].[HMO CATEGORY]">
  <pivotTables>
    <pivotTable tabId="3" name="cummulativeYT"/>
    <pivotTable tabId="3" name="HmoCAP&amp;FFS"/>
    <pivotTable tabId="3" name="HMOPercentChangeInCost"/>
    <pivotTable tabId="3" name="MonthlyCostofservices"/>
    <pivotTable tabId="3" name="Most Active HMO"/>
    <pivotTable tabId="8" name="Percentchange2"/>
    <pivotTable tabId="8" name="PivotTable9"/>
    <pivotTable tabId="5" name="Avr.Dpmt.Serv"/>
    <pivotTable tabId="5" name="Avr.Dptm.Visit"/>
    <pivotTable tabId="8" name="PivotTable14"/>
    <pivotTable tabId="3" name="ClinicOwingPharmacy"/>
    <pivotTable tabId="3" name="COuntofvisits"/>
    <pivotTable tabId="3" name="DepartmentAnalysis"/>
    <pivotTable tabId="3" name="chartCylinder"/>
    <pivotTable tabId="3" name="Avr.CostDOughnut"/>
  </pivotTables>
  <data>
    <olap pivotCacheId="1909765817">
      <levels count="2">
        <level uniqueName="[FTransactions].[HMO CATEGORY].[(All)]" sourceCaption="(All)" count="0"/>
        <level uniqueName="[FTransactions].[HMO CATEGORY].[HMO CATEGORY]" sourceCaption="HMO CATEGORY" count="2">
          <ranges>
            <range startItem="0">
              <i n="[FTransactions].[HMO CATEGORY].&amp;[PRIVATE]" c="PRIVATE"/>
              <i n="[FTransactions].[HMO CATEGORY].&amp;[PUBLIC]" c="PUBLIC"/>
            </range>
          </ranges>
        </level>
      </levels>
      <selections count="1">
        <selection n="[FTransactions].[HMO 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MO_NAME" xr10:uid="{044D3F16-5C18-47FD-ABBA-E111A656C91C}" sourceName="[FTransactions].[HMO NAME]">
  <pivotTables>
    <pivotTable tabId="3" name="cummulativeYT"/>
    <pivotTable tabId="3" name="MonthlyCostofservices"/>
    <pivotTable tabId="3" name="Most Active HMO"/>
    <pivotTable tabId="3" name="HmoCAP&amp;FFS"/>
    <pivotTable tabId="8" name="PivotTable9"/>
    <pivotTable tabId="5" name="Avr.Dpmt.Serv"/>
    <pivotTable tabId="5" name="Avr.Dptm.Visit"/>
    <pivotTable tabId="8" name="PivotTable14"/>
    <pivotTable tabId="8" name="Percentchange2"/>
    <pivotTable tabId="3" name="Avr.CostDOughnut"/>
    <pivotTable tabId="3" name="chartCylinder"/>
    <pivotTable tabId="3" name="ClinicOwingPharmacy"/>
  </pivotTables>
  <data>
    <olap pivotCacheId="1909765817">
      <levels count="2">
        <level uniqueName="[FTransactions].[HMO NAME].[(All)]" sourceCaption="(All)" count="0"/>
        <level uniqueName="[FTransactions].[HMO NAME].[HMO NAME]" sourceCaption="HMO NAME" count="67">
          <ranges>
            <range startItem="0">
              <i n="[FTransactions].[HMO NAME].&amp;[ANCHOR HMO INTERNATIONAL COMPANY LTD]" c="ANCHOR HMO INTERNATIONAL COMPANY LTD"/>
              <i n="[FTransactions].[HMO NAME].&amp;[AREWA HEALTH MAINTENANCE SERVICES]" c="AREWA HEALTH MAINTENANCE SERVICES"/>
              <i n="[FTransactions].[HMO NAME].&amp;[AVON HEALTHCARE LIMITED]" c="AVON HEALTHCARE LIMITED"/>
              <i n="[FTransactions].[HMO NAME].&amp;[BUPA INTERNATIONAL]" c="BUPA INTERNATIONAL"/>
              <i n="[FTransactions].[HMO NAME].&amp;[CLEARLINE INTERNATIONAL LIMITED]" c="CLEARLINE INTERNATIONAL LIMITED"/>
              <i n="[FTransactions].[HMO NAME].&amp;[CUSTOMS SERVICES NHIS MONITORED]" c="CUSTOMS SERVICES NHIS MONITORED"/>
              <i n="[FTransactions].[HMO NAME].&amp;[DEFENCE HEALTH MAINTENANCE LTD]" c="DEFENCE HEALTH MAINTENANCE LTD"/>
              <i n="[FTransactions].[HMO NAME].&amp;[DIAMOND SHIELD HEALTH SERVICES LTD.]" c="DIAMOND SHIELD HEALTH SERVICES LTD."/>
              <i n="[FTransactions].[HMO NAME].&amp;[EXPATCARE HEALTH INTERNATIONAL LTD]" c="EXPATCARE HEALTH INTERNATIONAL LTD"/>
              <i n="[FTransactions].[HMO NAME].&amp;[FCMB]" c="FCMB"/>
              <i n="[FTransactions].[HMO NAME].&amp;[GMD HEALTHCARE LIMITED]" c="GMD HEALTHCARE LIMITED"/>
              <i n="[FTransactions].[HMO NAME].&amp;[GNI HOM]" c="GNI HOM"/>
              <i n="[FTransactions].[HMO NAME].&amp;[GREENFIELD H.C MANAGEMENT LTD]" c="GREENFIELD H.C MANAGEMENT LTD"/>
              <i n="[FTransactions].[HMO NAME].&amp;[HALLMARK HMO]" c="HALLMARK HMO"/>
              <i n="[FTransactions].[HMO NAME].&amp;[HEALTH PARTNERS LIMITED]" c="HEALTH PARTNERS LIMITED"/>
              <i n="[FTransactions].[HMO NAME].&amp;[HEALTHCARE INTERNATIONAL LIMITED]" c="HEALTHCARE INTERNATIONAL LIMITED"/>
              <i n="[FTransactions].[HMO NAME].&amp;[HEALTHCARE SECURITY LTD]" c="HEALTHCARE SECURITY LTD"/>
              <i n="[FTransactions].[HMO NAME].&amp;[HEALTHSTONE HMO]" c="HEALTHSTONE HMO"/>
              <i n="[FTransactions].[HMO NAME].&amp;[HYGEIA HMO LIMITED]" c="HYGEIA HMO LIMITED"/>
              <i n="[FTransactions].[HMO NAME].&amp;[INTEGRATED HEALTHCARE LTD]" c="INTEGRATED HEALTHCARE LTD"/>
              <i n="[FTransactions].[HMO NAME].&amp;[INT'L HEALTH MANAGEMENT SERVICES LTD]" c="INT'L HEALTH MANAGEMENT SERVICES LTD"/>
              <i n="[FTransactions].[HMO NAME].&amp;[IVES MEDICARE]" c="IVES MEDICARE"/>
              <i n="[FTransactions].[HMO NAME].&amp;[KACHMA]" c="KACHMA"/>
              <i n="[FTransactions].[HMO NAME].&amp;[LIBERTY BLUE]" c="LIBERTY BLUE"/>
              <i n="[FTransactions].[HMO NAME].&amp;[LIFE WORTH HMO]" c="LIFE WORTH HMO"/>
              <i n="[FTransactions].[HMO NAME].&amp;[MAAYOIT HEALTHCARE LIMITED]" c="MAAYOIT HEALTHCARE LIMITED"/>
              <i n="[FTransactions].[HMO NAME].&amp;[MANAGED CARE (THT)]" c="MANAGED CARE (THT)"/>
              <i n="[FTransactions].[HMO NAME].&amp;[MANSARD HMO]" c="MANSARD HMO"/>
              <i n="[FTransactions].[HMO NAME].&amp;[MARINA MEDICAL SERV. HMO LTD]" c="MARINA MEDICAL SERV. HMO LTD"/>
              <i n="[FTransactions].[HMO NAME].&amp;[MARKFEMA NIGERIA LTD.]" c="MARKFEMA NIGERIA LTD."/>
              <i n="[FTransactions].[HMO NAME].&amp;[MEDI PLAN HEALTH CARE LIMITED]" c="MEDI PLAN HEALTH CARE LIMITED"/>
              <i n="[FTransactions].[HMO NAME].&amp;[MEDICAL PARTNERS]" c="MEDICAL PARTNERS"/>
              <i n="[FTransactions].[HMO NAME].&amp;[METRO HEALTH]" c="METRO HEALTH"/>
              <i n="[FTransactions].[HMO NAME].&amp;[MULTI SHIELD NIGERIA LIMITED]" c="MULTI SHIELD NIGERIA LIMITED"/>
              <i n="[FTransactions].[HMO NAME].&amp;[NNPC HMO]" c="NNPC HMO"/>
              <i n="[FTransactions].[HMO NAME].&amp;[NONSUCH MEDICARE LTD]" c="NONSUCH MEDICARE LTD"/>
              <i n="[FTransactions].[HMO NAME].&amp;[NOVO HEALTHCARE HMO]" c="NOVO HEALTHCARE HMO"/>
              <i n="[FTransactions].[HMO NAME].&amp;[OCEANIC HEALTH MANAGEMENT LIMITED]" c="OCEANIC HEALTH MANAGEMENT LIMITED"/>
              <i n="[FTransactions].[HMO NAME].&amp;[POLICE HMO]" c="POLICE HMO"/>
              <i n="[FTransactions].[HMO NAME].&amp;[PRECIOUS HEALTHCARE LIMITED]" c="PRECIOUS HEALTHCARE LIMITED"/>
              <i n="[FTransactions].[HMO NAME].&amp;[PREMIER MEDICAID]" c="PREMIER MEDICAID"/>
              <i n="[FTransactions].[HMO NAME].&amp;[PREMIUM HEALTH LTD]" c="PREMIUM HEALTH LTD"/>
              <i n="[FTransactions].[HMO NAME].&amp;[PREPAID MEDICARE]" c="PREPAID MEDICARE"/>
              <i n="[FTransactions].[HMO NAME].&amp;[PREPAID MEDICARE SERVICES LTD]" c="PREPAID MEDICARE SERVICES LTD"/>
              <i n="[FTransactions].[HMO NAME].&amp;[PRINCETON HEALTH GROUP]" c="PRINCETON HEALTH GROUP"/>
              <i n="[FTransactions].[HMO NAME].&amp;[PROHEALTH HMO LIMITED]" c="PROHEALTH HMO LIMITED"/>
              <i n="[FTransactions].[HMO NAME].&amp;[RAUTHAGE HMO]" c="RAUTHAGE HMO"/>
              <i n="[FTransactions].[HMO NAME].&amp;[REDCARE HEALTH SERVICES LIMITED]" c="REDCARE HEALTH SERVICES LIMITED"/>
              <i n="[FTransactions].[HMO NAME].&amp;[REGENIX HEALTH CARE SERVICE LIMITED]" c="REGENIX HEALTH CARE SERVICE LIMITED"/>
              <i n="[FTransactions].[HMO NAME].&amp;[RELIANCE HMO]" c="RELIANCE HMO"/>
              <i n="[FTransactions].[HMO NAME].&amp;[RODING HEALTHCARE HMO]" c="RODING HEALTHCARE HMO"/>
              <i n="[FTransactions].[HMO NAME].&amp;[RONSBERGER NIGERIA LIMITED]" c="RONSBERGER NIGERIA LIMITED"/>
              <i n="[FTransactions].[HMO NAME].&amp;[SALUS TRUST HMO]" c="SALUS TRUST HMO"/>
              <i n="[FTransactions].[HMO NAME].&amp;[SONGHAI HEALTH TRUST LTD]" c="SONGHAI HEALTH TRUST LTD"/>
              <i n="[FTransactions].[HMO NAME].&amp;[SUNU LTD]" c="SUNU LTD"/>
              <i n="[FTransactions].[HMO NAME].&amp;[SWIFT HMO]" c="SWIFT HMO"/>
              <i n="[FTransactions].[HMO NAME].&amp;[TOTAL HEALTH TRUST LIMITED]" c="TOTAL HEALTH TRUST LIMITED"/>
              <i n="[FTransactions].[HMO NAME].&amp;[ULTIMATE HEALTH MANAGEMENT SERVICES]" c="ULTIMATE HEALTH MANAGEMENT SERVICES"/>
              <i n="[FTransactions].[HMO NAME].&amp;[ULTIMATE HEALTH MANAGEMENT SERVICES LTD]" c="ULTIMATE HEALTH MANAGEMENT SERVICES LTD"/>
              <i n="[FTransactions].[HMO NAME].&amp;[UNITED COMPREHENSIVE HEALTH MANAGERS LTD]" c="UNITED COMPREHENSIVE HEALTH MANAGERS LTD"/>
              <i n="[FTransactions].[HMO NAME].&amp;[UNITED HEALTHCARE INTERNATIONAL LTD]" c="UNITED HEALTHCARE INTERNATIONAL LTD"/>
              <i n="[FTransactions].[HMO NAME].&amp;[VENUS MEDICARE LTD]" c="VENUS MEDICARE LTD"/>
              <i n="[FTransactions].[HMO NAME].&amp;[WELLNESSHEALTH MGT SERVICES LTD]" c="WELLNESSHEALTH MGT SERVICES LTD"/>
              <i n="[FTransactions].[HMO NAME].&amp;[WETLANDS HEALTH SERVICES LTD]" c="WETLANDS HEALTH SERVICES LTD"/>
              <i n="[FTransactions].[HMO NAME].&amp;[WISEHEALTH SERVICES LIMITED]" c="WISEHEALTH SERVICES LIMITED"/>
              <i n="[FTransactions].[HMO NAME].&amp;[ZUMA HEALTH TRUST]" c="ZUMA HEALTH TRUST"/>
              <i n="[FTransactions].[HMO NAME].&amp;[COMPLETE MEDICARE LTD]" c="COMPLETE MEDICARE LTD"/>
            </range>
          </ranges>
        </level>
      </levels>
      <selections count="1">
        <selection n="[FTransactions].[HMO NAME].[All]"/>
      </selections>
    </olap>
  </data>
  <extLst>
    <x:ext xmlns:x15="http://schemas.microsoft.com/office/spreadsheetml/2010/11/main" uri="{470722E0-AACD-4C17-9CDC-17EF765DBC7E}">
      <x15:slicerCacheHideItemsWithNoData count="1">
        <x15:slicerCacheOlapLevelName uniqueName="[FTransactions].[HMO NAME].[HMO NAME]"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24C819FC-DA7F-4D2C-A403-B1029D68D034}" sourceName="[DCalendar].[Month]">
  <pivotTables>
    <pivotTable tabId="3" name="MonthlyCostofservices"/>
    <pivotTable tabId="3" name="HmoCAP&amp;FFS"/>
    <pivotTable tabId="3" name="Most Active HMO"/>
    <pivotTable tabId="5" name="Avr.Dpmt.Serv"/>
    <pivotTable tabId="5" name="Avr.Dptm.Visit"/>
    <pivotTable tabId="3" name="chartCylinder"/>
  </pivotTables>
  <data>
    <olap pivotCacheId="1909765817">
      <levels count="2">
        <level uniqueName="[DCalendar].[Month].[(All)]" sourceCaption="(All)" count="0"/>
        <level uniqueName="[DCalendar].[Month].[Month]" sourceCaption="Month" count="12">
          <ranges>
            <range startItem="0">
              <i n="[DCalendar].[Month].&amp;[January]" c="January"/>
              <i n="[DCalendar].[Month].&amp;[February]" c="February"/>
              <i n="[DCalendar].[Month].&amp;[March]" c="March"/>
              <i n="[DCalendar].[Month].&amp;[April]" c="April"/>
              <i n="[DCalendar].[Month].&amp;[May]" c="May"/>
              <i n="[DCalendar].[Month].&amp;[June]" c="June"/>
              <i n="[DCalendar].[Month].&amp;[July]" c="July"/>
              <i n="[DCalendar].[Month].&amp;[August]" c="August"/>
              <i n="[DCalendar].[Month].&amp;[September]" c="September"/>
              <i n="[DCalendar].[Month].&amp;[October]" c="October"/>
              <i n="[DCalendar].[Month].&amp;[November]" c="November"/>
              <i n="[DCalendar].[Month].&amp;[December]" c="December"/>
            </range>
          </ranges>
        </level>
      </levels>
      <selections count="1">
        <selection n="[DCalendar].[Month].[All]"/>
      </selections>
    </olap>
  </data>
  <extLst>
    <x:ext xmlns:x15="http://schemas.microsoft.com/office/spreadsheetml/2010/11/main" uri="{470722E0-AACD-4C17-9CDC-17EF765DBC7E}">
      <x15:slicerCacheHideItemsWithNoData count="1">
        <x15:slicerCacheOlapLevelName uniqueName="[DCalendar].[Month].[Month]"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633CEF40-7491-4D78-905E-E51303959F5F}" cache="Slicer_Date_Hierarchy" caption="Year" level="1" style="SlicerStyleDark6" rowHeight="241300"/>
  <slicer name="HMO CATEGORY" xr10:uid="{6F5CF549-C724-4184-B2BA-877BF15BC617}" cache="Slicer_HMO_CATEGORY" caption="HMO CATEGORY" level="1" style="SlicerStyleDark6" rowHeight="241300"/>
  <slicer name="HMO NAME" xr10:uid="{6646AAD1-070C-4668-B8DE-EEBF10E269ED}" cache="Slicer_HMO_NAME" caption="HMO NAME" columnCount="2" level="1" style="SlicerStyleDark6" rowHeight="288000"/>
  <slicer name="Month" xr10:uid="{A0065380-9B89-49B7-925E-357C8DDD9515}" cache="Slicer_Month" caption="Month" columnCount="3" level="1" style="SlicerStyleDark6"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FD545313-A474-468B-87AF-CD01C1B8649F}" cache="Slicer_Date_Hierarchy" caption="Year" level="1" style="SlicerStyleDark6" rowHeight="241300"/>
  <slicer name="HMO CATEGORY 1" xr10:uid="{0218C8E6-1C1A-41DE-9D5E-1E7AC3317561}" cache="Slicer_HMO_CATEGORY" caption="HMO CATEGORY" level="1" style="SlicerStyleDark6" rowHeight="241300"/>
  <slicer name="HMO NAME 1" xr10:uid="{2D86C1EA-A2A5-48BC-A5ED-744688925293}" cache="Slicer_HMO_NAME" caption="HMO NAME" columnCount="2" level="1" style="SlicerStyleDark6" rowHeight="288000"/>
  <slicer name="Month 1" xr10:uid="{BA3A636B-B691-429C-83B6-CB675B62DB92}" cache="Slicer_Month" caption="Month" columnCount="3" level="1" style="SlicerStyleDark6"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4" xr10:uid="{B7974790-D1BE-4FC9-A8AE-CFC6870BBCB6}" cache="Slicer_Date_Hierarchy" caption="Year" level="1" style="SlicerStyleDark6" rowHeight="241300"/>
  <slicer name="HMO CATEGORY 4" xr10:uid="{F974BDEF-D1F7-4CE7-B979-780699DD6CD5}" cache="Slicer_HMO_CATEGORY" caption="HMO CATEGORY" level="1" style="SlicerStyleDark6" rowHeight="241300"/>
  <slicer name="Month 4" xr10:uid="{9CDA74CE-FBF8-4367-A92A-A1F716818E24}" cache="Slicer_Month" caption="Month" columnCount="3" level="1" style="SlicerStyleDark6"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14BDA4A4-DA0E-4702-B251-535B3EEB8B00}" name="Table_NHIS_F.F.S_Claims_Monitor001" displayName="Table_NHIS_F.F.S_Claims_Monitor001" ref="B5:H82" tableType="queryTable" totalsRowShown="0">
  <autoFilter ref="B5:H82" xr:uid="{BC69D58F-10A6-41D0-A439-4E5C132ADCDA}"/>
  <tableColumns count="7">
    <tableColumn id="1" xr3:uid="{23FF6676-70BE-458F-B59D-F465EA353FAC}" uniqueName="1" name="H#M#O Claims Summary" queryTableFieldId="1"/>
    <tableColumn id="2" xr3:uid="{F2BE8373-D8A5-4DEB-B6A6-4D16AC86C9E1}" uniqueName="2" name="F2" queryTableFieldId="2" dataDxfId="19"/>
    <tableColumn id="3" xr3:uid="{FA7B94CA-CA23-4701-9F0C-D3A0CC2F2897}" uniqueName="3" name="F3" queryTableFieldId="3" dataDxfId="18"/>
    <tableColumn id="4" xr3:uid="{03FA2557-7D6E-43EE-8AAE-E7DD980CB0AE}" uniqueName="4" name="F4" queryTableFieldId="4" dataDxfId="17"/>
    <tableColumn id="5" xr3:uid="{10869E38-FA35-4E3F-A174-11EA9AD34BCD}" uniqueName="5" name="F5" queryTableFieldId="5" dataDxfId="16"/>
    <tableColumn id="6" xr3:uid="{12072FFA-8F2A-4FB8-BD38-EBCC9BB67535}" uniqueName="6" name="F7" queryTableFieldId="7" dataDxfId="15"/>
    <tableColumn id="7" xr3:uid="{D6F270B8-252C-4DD8-B0B0-A2F6230EC96E}" uniqueName="7" name="F8" queryTableFieldId="8" dataDxfId="14"/>
  </tableColumns>
  <tableStyleInfo name="TableStyleMedium28" showFirstColumn="0" showLastColumn="0" showRowStripes="0"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2.xml"/><Relationship Id="rId4" Type="http://schemas.openxmlformats.org/officeDocument/2006/relationships/drawing" Target="../drawings/drawing4.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6" Type="http://schemas.microsoft.com/office/2007/relationships/slicer" Target="../slicers/slicer3.xml"/><Relationship Id="rId5" Type="http://schemas.openxmlformats.org/officeDocument/2006/relationships/drawing" Target="../drawings/drawing5.xml"/><Relationship Id="rId4"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13.xml"/><Relationship Id="rId3" Type="http://schemas.openxmlformats.org/officeDocument/2006/relationships/pivotTable" Target="../pivotTables/pivotTable8.xml"/><Relationship Id="rId7" Type="http://schemas.openxmlformats.org/officeDocument/2006/relationships/pivotTable" Target="../pivotTables/pivotTable12.xml"/><Relationship Id="rId12" Type="http://schemas.openxmlformats.org/officeDocument/2006/relationships/drawing" Target="../drawings/drawing7.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pivotTable" Target="../pivotTables/pivotTable11.xml"/><Relationship Id="rId11" Type="http://schemas.openxmlformats.org/officeDocument/2006/relationships/printerSettings" Target="../printerSettings/printerSettings5.bin"/><Relationship Id="rId5" Type="http://schemas.openxmlformats.org/officeDocument/2006/relationships/pivotTable" Target="../pivotTables/pivotTable10.xml"/><Relationship Id="rId10" Type="http://schemas.openxmlformats.org/officeDocument/2006/relationships/pivotTable" Target="../pivotTables/pivotTable15.xml"/><Relationship Id="rId4" Type="http://schemas.openxmlformats.org/officeDocument/2006/relationships/pivotTable" Target="../pivotTables/pivotTable9.xml"/><Relationship Id="rId9"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0661F1-B91F-4AB9-BE65-FCB3E8866681}">
  <dimension ref="B1:X3"/>
  <sheetViews>
    <sheetView showGridLines="0" showRowColHeaders="0" tabSelected="1" zoomScaleNormal="100" workbookViewId="0">
      <selection activeCell="F25" sqref="F25"/>
    </sheetView>
  </sheetViews>
  <sheetFormatPr defaultRowHeight="15" x14ac:dyDescent="0.25"/>
  <cols>
    <col min="1" max="1" width="1.85546875" customWidth="1"/>
    <col min="2" max="2" width="6.42578125" customWidth="1"/>
    <col min="9" max="9" width="3.42578125" customWidth="1"/>
    <col min="13" max="13" width="5.5703125" customWidth="1"/>
    <col min="14" max="14" width="10.7109375" bestFit="1" customWidth="1"/>
    <col min="17" max="17" width="4.7109375" customWidth="1"/>
    <col min="19" max="19" width="9.5703125" customWidth="1"/>
  </cols>
  <sheetData>
    <row r="1" spans="2:24" ht="4.5" customHeight="1" x14ac:dyDescent="0.25"/>
    <row r="2" spans="2:24" ht="30" customHeight="1" x14ac:dyDescent="0.45">
      <c r="B2" s="4" t="str" vm="2">
        <f>CUBEVALUE("ThisWorkbookDataModel",CUBEMEMBER("ThisWorkbookDataModel","[Measures].[Dashboardlabel]"))</f>
        <v>Almadina Clinic N.H.I.S Analysis: 2019 to 2020</v>
      </c>
      <c r="C2" s="4"/>
      <c r="D2" s="4"/>
      <c r="E2" s="4"/>
      <c r="F2" s="4"/>
      <c r="G2" s="4"/>
      <c r="H2" s="4"/>
      <c r="I2" s="4"/>
      <c r="J2" s="4"/>
      <c r="K2" s="4"/>
      <c r="L2" s="4"/>
      <c r="M2" s="4"/>
      <c r="N2" s="5"/>
      <c r="O2" s="4"/>
      <c r="P2" s="4"/>
      <c r="Q2" s="4"/>
      <c r="R2" s="4"/>
      <c r="S2" s="4"/>
      <c r="T2" s="4"/>
      <c r="U2" s="4"/>
      <c r="V2" s="6"/>
      <c r="W2" s="6"/>
      <c r="X2" s="6"/>
    </row>
    <row r="3" spans="2:24" ht="36.75" customHeight="1" x14ac:dyDescent="0.45">
      <c r="B3" s="4"/>
      <c r="C3" s="4"/>
      <c r="D3" s="4"/>
      <c r="E3" s="4"/>
      <c r="F3" s="4"/>
      <c r="G3" s="4"/>
      <c r="H3" s="4"/>
      <c r="I3" s="4"/>
      <c r="J3" s="4"/>
      <c r="K3" s="4"/>
      <c r="L3" s="4"/>
      <c r="M3" s="4"/>
      <c r="N3" s="4"/>
      <c r="O3" s="4"/>
      <c r="P3" s="4"/>
      <c r="Q3" s="4"/>
      <c r="R3" s="4"/>
      <c r="S3" s="4"/>
      <c r="T3" s="4"/>
      <c r="U3" s="4"/>
      <c r="V3" s="6"/>
      <c r="W3" s="6"/>
      <c r="X3" s="6"/>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43CE3C-CA27-41F6-BDA0-593301E9DE63}">
  <dimension ref="B1:T20"/>
  <sheetViews>
    <sheetView showGridLines="0" showRowColHeaders="0" zoomScale="96" zoomScaleNormal="96" workbookViewId="0"/>
  </sheetViews>
  <sheetFormatPr defaultRowHeight="15" x14ac:dyDescent="0.25"/>
  <cols>
    <col min="1" max="1" width="1.85546875" customWidth="1"/>
    <col min="2" max="2" width="6.42578125" customWidth="1"/>
    <col min="6" max="6" width="22.5703125" bestFit="1" customWidth="1"/>
    <col min="7" max="7" width="17" bestFit="1" customWidth="1"/>
    <col min="8" max="8" width="16.140625" bestFit="1" customWidth="1"/>
    <col min="9" max="9" width="13.7109375" bestFit="1" customWidth="1"/>
    <col min="10" max="10" width="14.28515625" customWidth="1"/>
    <col min="11" max="11" width="12.85546875" bestFit="1" customWidth="1"/>
    <col min="12" max="12" width="5.85546875" customWidth="1"/>
    <col min="13" max="13" width="5.5703125" customWidth="1"/>
    <col min="14" max="14" width="10.7109375" bestFit="1" customWidth="1"/>
    <col min="16" max="16" width="9.7109375" customWidth="1"/>
    <col min="17" max="17" width="4.7109375" customWidth="1"/>
  </cols>
  <sheetData>
    <row r="1" spans="2:20" ht="4.5" customHeight="1" x14ac:dyDescent="0.25"/>
    <row r="2" spans="2:20" ht="30" customHeight="1" x14ac:dyDescent="0.45">
      <c r="B2" s="4" t="str" vm="2">
        <f>CUBEVALUE("ThisWorkbookDataModel",CUBEMEMBER("ThisWorkbookDataModel","[Measures].[Dashboardlabel]"))</f>
        <v>Almadina Clinic N.H.I.S Analysis: 2019 to 2020</v>
      </c>
      <c r="C2" s="4"/>
      <c r="D2" s="4"/>
      <c r="E2" s="4"/>
      <c r="F2" s="4"/>
      <c r="G2" s="4"/>
      <c r="H2" s="4"/>
      <c r="I2" s="4"/>
      <c r="J2" s="4"/>
      <c r="K2" s="4"/>
      <c r="L2" s="4"/>
      <c r="M2" s="4"/>
      <c r="N2" s="5"/>
      <c r="O2" s="4"/>
      <c r="P2" s="4"/>
      <c r="Q2" s="4"/>
      <c r="R2" s="4"/>
      <c r="S2" s="4"/>
    </row>
    <row r="3" spans="2:20" ht="36.75" customHeight="1" x14ac:dyDescent="0.45">
      <c r="B3" s="4"/>
      <c r="C3" s="4"/>
      <c r="D3" s="4"/>
      <c r="E3" s="4"/>
      <c r="F3" s="4"/>
      <c r="G3" s="4"/>
      <c r="H3" s="4"/>
      <c r="I3" s="4"/>
      <c r="J3" s="4"/>
      <c r="K3" s="4"/>
      <c r="L3" s="4"/>
      <c r="M3" s="4"/>
      <c r="N3" s="4"/>
      <c r="O3" s="4"/>
      <c r="P3" s="4"/>
      <c r="Q3" s="4"/>
      <c r="R3" s="4"/>
      <c r="S3" s="4"/>
    </row>
    <row r="7" spans="2:20" x14ac:dyDescent="0.25">
      <c r="F7" s="1" t="s">
        <v>87</v>
      </c>
      <c r="G7" t="s">
        <v>177</v>
      </c>
      <c r="H7" t="s">
        <v>178</v>
      </c>
      <c r="I7" t="s">
        <v>93</v>
      </c>
      <c r="J7" t="s">
        <v>94</v>
      </c>
      <c r="K7" t="s">
        <v>83</v>
      </c>
      <c r="L7" s="1"/>
    </row>
    <row r="8" spans="2:20" x14ac:dyDescent="0.25">
      <c r="F8" t="s">
        <v>91</v>
      </c>
      <c r="G8" s="28">
        <v>200633630.60000098</v>
      </c>
      <c r="H8" s="28">
        <v>284586.71007092204</v>
      </c>
      <c r="I8" s="30">
        <v>1599.99</v>
      </c>
      <c r="J8" s="30">
        <v>1065.7308043908672</v>
      </c>
      <c r="K8" s="22">
        <v>0.50009125334949089</v>
      </c>
    </row>
    <row r="9" spans="2:20" x14ac:dyDescent="0.25">
      <c r="F9" t="s">
        <v>90</v>
      </c>
      <c r="G9" s="28">
        <v>80388300</v>
      </c>
      <c r="H9" s="28">
        <v>129868.01292407108</v>
      </c>
      <c r="I9" s="30">
        <v>37616.21</v>
      </c>
      <c r="J9" s="30">
        <v>8039.5816242821984</v>
      </c>
      <c r="K9" s="22">
        <v>0.20037261739924214</v>
      </c>
    </row>
    <row r="10" spans="2:20" x14ac:dyDescent="0.25">
      <c r="F10" t="s">
        <v>89</v>
      </c>
      <c r="G10" s="28">
        <v>68955110</v>
      </c>
      <c r="H10" s="28">
        <v>97670.127478753537</v>
      </c>
      <c r="I10" s="30">
        <v>3795.22</v>
      </c>
      <c r="J10" s="30">
        <v>1148.018926951353</v>
      </c>
      <c r="K10" s="22">
        <v>0.17187471154076719</v>
      </c>
    </row>
    <row r="11" spans="2:20" x14ac:dyDescent="0.25">
      <c r="F11" t="s">
        <v>88</v>
      </c>
      <c r="G11" s="28">
        <v>51217000</v>
      </c>
      <c r="H11" s="28">
        <v>72340.395480225983</v>
      </c>
      <c r="I11" s="30">
        <v>1499.54</v>
      </c>
      <c r="J11" s="30">
        <v>637.50710868765259</v>
      </c>
      <c r="K11" s="22">
        <v>0.12766141771049996</v>
      </c>
    </row>
    <row r="12" spans="2:20" x14ac:dyDescent="0.25">
      <c r="F12" t="s">
        <v>1</v>
      </c>
      <c r="G12" s="28">
        <v>401194040.60000092</v>
      </c>
      <c r="H12" s="28">
        <v>555670.41634349048</v>
      </c>
      <c r="I12" s="11">
        <v>2650.52</v>
      </c>
      <c r="J12" s="30">
        <v>1040.0219703195744</v>
      </c>
      <c r="K12" s="2">
        <v>1</v>
      </c>
    </row>
    <row r="15" spans="2:20" x14ac:dyDescent="0.25">
      <c r="F15" s="1" t="s">
        <v>87</v>
      </c>
      <c r="G15" t="s">
        <v>172</v>
      </c>
      <c r="H15" s="13" t="s">
        <v>174</v>
      </c>
      <c r="I15" t="s">
        <v>173</v>
      </c>
      <c r="J15" t="s">
        <v>92</v>
      </c>
      <c r="K15" t="s">
        <v>83</v>
      </c>
      <c r="L15" s="1"/>
      <c r="M15" s="1"/>
      <c r="N15" s="1"/>
      <c r="O15" s="1"/>
      <c r="P15" s="1"/>
      <c r="Q15" s="1"/>
      <c r="R15" s="1"/>
      <c r="S15" s="1"/>
      <c r="T15" s="1"/>
    </row>
    <row r="16" spans="2:20" x14ac:dyDescent="0.25">
      <c r="F16" t="s">
        <v>91</v>
      </c>
      <c r="G16" s="10">
        <v>166548</v>
      </c>
      <c r="H16" s="13">
        <v>236.23829787234044</v>
      </c>
      <c r="I16" s="23">
        <v>51368</v>
      </c>
      <c r="J16" s="10">
        <v>111140</v>
      </c>
      <c r="K16" s="22">
        <v>0.50009125334949089</v>
      </c>
    </row>
    <row r="17" spans="6:11" x14ac:dyDescent="0.25">
      <c r="F17" t="s">
        <v>90</v>
      </c>
      <c r="G17" s="10">
        <v>4172</v>
      </c>
      <c r="H17" s="13">
        <v>6.7290322580645165</v>
      </c>
      <c r="I17" s="23">
        <v>1616</v>
      </c>
      <c r="J17" s="10">
        <v>2438</v>
      </c>
      <c r="K17" s="22">
        <v>0.20037261739924214</v>
      </c>
    </row>
    <row r="18" spans="6:11" x14ac:dyDescent="0.25">
      <c r="F18" t="s">
        <v>89</v>
      </c>
      <c r="G18" s="10">
        <v>40494</v>
      </c>
      <c r="H18" s="13">
        <v>57.356940509915013</v>
      </c>
      <c r="I18" s="23">
        <v>6566</v>
      </c>
      <c r="J18" s="10">
        <v>38358</v>
      </c>
      <c r="K18" s="22">
        <v>0.17187471154076719</v>
      </c>
    </row>
    <row r="19" spans="6:11" x14ac:dyDescent="0.25">
      <c r="F19" t="s">
        <v>88</v>
      </c>
      <c r="G19" s="10">
        <v>68682</v>
      </c>
      <c r="H19" s="13">
        <v>97.008474576271183</v>
      </c>
      <c r="I19" s="23">
        <v>8738</v>
      </c>
      <c r="J19" s="10">
        <v>59786</v>
      </c>
      <c r="K19" s="22">
        <v>0.12766141771049996</v>
      </c>
    </row>
    <row r="20" spans="6:11" x14ac:dyDescent="0.25">
      <c r="F20" t="s">
        <v>1</v>
      </c>
      <c r="G20" s="10">
        <v>279896</v>
      </c>
      <c r="H20" s="28">
        <v>387.66759002770084</v>
      </c>
      <c r="I20" s="12">
        <v>68288</v>
      </c>
      <c r="J20" s="10">
        <v>211722</v>
      </c>
      <c r="K20" s="2">
        <v>1</v>
      </c>
    </row>
  </sheetData>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38E63E-B51F-4153-9111-2E425EA63F42}">
  <dimension ref="B1:AB73"/>
  <sheetViews>
    <sheetView showGridLines="0" zoomScale="96" zoomScaleNormal="96" workbookViewId="0"/>
  </sheetViews>
  <sheetFormatPr defaultRowHeight="15" x14ac:dyDescent="0.25"/>
  <cols>
    <col min="1" max="1" width="3" customWidth="1"/>
    <col min="2" max="2" width="6.42578125" customWidth="1"/>
    <col min="5" max="5" width="4.7109375" customWidth="1"/>
    <col min="6" max="6" width="16.5703125" customWidth="1"/>
    <col min="7" max="7" width="21" bestFit="1" customWidth="1"/>
    <col min="8" max="8" width="23.85546875" customWidth="1"/>
    <col min="9" max="9" width="4.5703125" customWidth="1"/>
    <col min="10" max="10" width="40.28515625" customWidth="1"/>
    <col min="11" max="11" width="18.140625" customWidth="1"/>
    <col min="12" max="12" width="17" customWidth="1"/>
    <col min="13" max="13" width="12.140625" customWidth="1"/>
    <col min="14" max="14" width="10" customWidth="1"/>
    <col min="15" max="15" width="22.7109375" customWidth="1"/>
    <col min="16" max="16" width="22.7109375" bestFit="1" customWidth="1"/>
    <col min="17" max="17" width="18.28515625" bestFit="1" customWidth="1"/>
    <col min="18" max="18" width="10.7109375" bestFit="1" customWidth="1"/>
    <col min="21" max="21" width="4.7109375" customWidth="1"/>
  </cols>
  <sheetData>
    <row r="1" spans="2:28" ht="4.5" customHeight="1" x14ac:dyDescent="0.25"/>
    <row r="2" spans="2:28" ht="30" customHeight="1" x14ac:dyDescent="0.45">
      <c r="B2" s="4" t="str" vm="2">
        <f>CUBEVALUE("ThisWorkbookDataModel",CUBEMEMBER("ThisWorkbookDataModel","[Measures].[Dashboardlabel]"))</f>
        <v>Almadina Clinic N.H.I.S Analysis: 2019 to 2020</v>
      </c>
      <c r="C2" s="4"/>
      <c r="D2" s="4"/>
      <c r="E2" s="4"/>
      <c r="F2" s="4"/>
      <c r="G2" s="4"/>
      <c r="H2" s="4"/>
      <c r="I2" s="4"/>
      <c r="J2" s="4"/>
      <c r="K2" s="4"/>
      <c r="L2" s="4"/>
      <c r="M2" s="4"/>
      <c r="N2" s="16"/>
    </row>
    <row r="3" spans="2:28" ht="36.75" customHeight="1" x14ac:dyDescent="0.45">
      <c r="B3" s="4"/>
      <c r="C3" s="4"/>
      <c r="D3" s="4"/>
      <c r="E3" s="4"/>
      <c r="F3" s="4"/>
      <c r="G3" s="4"/>
      <c r="H3" s="4"/>
      <c r="I3" s="4"/>
      <c r="J3" s="4"/>
      <c r="K3" s="4"/>
      <c r="L3" s="4"/>
      <c r="M3" s="4"/>
      <c r="N3" s="16"/>
    </row>
    <row r="4" spans="2:28" x14ac:dyDescent="0.25">
      <c r="N4" s="1"/>
      <c r="O4" s="1"/>
      <c r="P4" s="1"/>
      <c r="Q4" s="1"/>
      <c r="R4" s="1"/>
      <c r="S4" s="1"/>
      <c r="T4" s="1"/>
      <c r="U4" s="1"/>
      <c r="V4" s="1"/>
      <c r="W4" s="1"/>
      <c r="X4" s="1"/>
      <c r="Y4" s="1"/>
      <c r="Z4" s="1"/>
      <c r="AA4" s="1"/>
      <c r="AB4" s="1"/>
    </row>
    <row r="5" spans="2:28" ht="30" x14ac:dyDescent="0.25">
      <c r="F5" s="1" t="s">
        <v>2</v>
      </c>
      <c r="G5" t="s">
        <v>175</v>
      </c>
      <c r="H5" s="14" t="s">
        <v>176</v>
      </c>
      <c r="I5" s="1"/>
      <c r="J5" s="1" t="s">
        <v>19</v>
      </c>
      <c r="K5" s="14" t="s">
        <v>17</v>
      </c>
      <c r="L5" s="14" t="s">
        <v>16</v>
      </c>
      <c r="M5" s="14" t="s">
        <v>18</v>
      </c>
      <c r="N5" s="1"/>
      <c r="O5" s="1"/>
      <c r="P5" s="1"/>
      <c r="Q5" s="1"/>
      <c r="R5" s="1"/>
    </row>
    <row r="6" spans="2:28" x14ac:dyDescent="0.25">
      <c r="F6" t="s">
        <v>3</v>
      </c>
      <c r="G6" s="28">
        <v>515578.40000000416</v>
      </c>
      <c r="H6" s="28">
        <v>13396679.999999916</v>
      </c>
      <c r="I6" s="1"/>
      <c r="J6" t="s">
        <v>77</v>
      </c>
      <c r="K6" s="28">
        <v>25046517.599999979</v>
      </c>
      <c r="L6" s="24">
        <v>24333097.59999999</v>
      </c>
      <c r="M6" s="21">
        <v>1.0293189141689871</v>
      </c>
      <c r="O6" s="1"/>
      <c r="P6" s="1"/>
      <c r="Q6" s="1"/>
      <c r="R6" s="1"/>
      <c r="S6" s="1"/>
    </row>
    <row r="7" spans="2:28" x14ac:dyDescent="0.25">
      <c r="F7" t="s">
        <v>4</v>
      </c>
      <c r="G7" s="28">
        <v>1520423.1999999986</v>
      </c>
      <c r="H7" s="28">
        <v>21018485.399999969</v>
      </c>
      <c r="I7" s="11"/>
      <c r="J7" t="s">
        <v>68</v>
      </c>
      <c r="K7" s="28">
        <v>21294249.79999996</v>
      </c>
      <c r="L7" s="24">
        <v>22713152.599999994</v>
      </c>
      <c r="M7" s="21">
        <v>0.93752946475602705</v>
      </c>
    </row>
    <row r="8" spans="2:28" x14ac:dyDescent="0.25">
      <c r="F8" t="s">
        <v>5</v>
      </c>
      <c r="G8" s="28">
        <v>1131398.9999999942</v>
      </c>
      <c r="H8" s="28">
        <v>15986824.800000032</v>
      </c>
      <c r="I8" s="11"/>
      <c r="J8" t="s">
        <v>59</v>
      </c>
      <c r="K8" s="28">
        <v>19040784.799999923</v>
      </c>
      <c r="L8" s="24">
        <v>19365069.000000011</v>
      </c>
      <c r="M8" s="21">
        <v>0.98325416759423434</v>
      </c>
    </row>
    <row r="9" spans="2:28" x14ac:dyDescent="0.25">
      <c r="F9" t="s">
        <v>6</v>
      </c>
      <c r="G9" s="28">
        <v>761381.8</v>
      </c>
      <c r="H9" s="28">
        <v>15077654.399999985</v>
      </c>
      <c r="I9" s="11"/>
      <c r="J9" t="s">
        <v>73</v>
      </c>
      <c r="K9" s="28">
        <v>15560454.199999951</v>
      </c>
      <c r="L9" s="24">
        <v>13697618.999999989</v>
      </c>
      <c r="M9" s="21">
        <v>1.1359970079471449</v>
      </c>
    </row>
    <row r="10" spans="2:28" x14ac:dyDescent="0.25">
      <c r="F10" t="s">
        <v>7</v>
      </c>
      <c r="G10" s="28">
        <v>835807.19999999308</v>
      </c>
      <c r="H10" s="28">
        <v>13274457.60000019</v>
      </c>
      <c r="I10" s="11"/>
      <c r="J10" t="s">
        <v>35</v>
      </c>
      <c r="K10" s="28">
        <v>9503237.7999999896</v>
      </c>
      <c r="L10" s="24">
        <v>12104646.900000002</v>
      </c>
      <c r="M10" s="21">
        <v>0.78509004669933724</v>
      </c>
    </row>
    <row r="11" spans="2:28" x14ac:dyDescent="0.25">
      <c r="F11" t="s">
        <v>8</v>
      </c>
      <c r="G11" s="28">
        <v>836934.59999998275</v>
      </c>
      <c r="H11" s="28">
        <v>13687876.800000444</v>
      </c>
      <c r="I11" s="11"/>
      <c r="J11" t="s">
        <v>54</v>
      </c>
      <c r="K11" s="28">
        <v>9359303.5999999717</v>
      </c>
      <c r="L11" s="24">
        <v>6461313.6000000006</v>
      </c>
      <c r="M11" s="21">
        <v>1.4485140606702591</v>
      </c>
    </row>
    <row r="12" spans="2:28" x14ac:dyDescent="0.25">
      <c r="F12" t="s">
        <v>9</v>
      </c>
      <c r="G12" s="28">
        <v>1163078.199999976</v>
      </c>
      <c r="H12" s="28">
        <v>17209809.400000501</v>
      </c>
      <c r="I12" s="11"/>
      <c r="J12" t="s">
        <v>45</v>
      </c>
      <c r="K12" s="28">
        <v>8119748</v>
      </c>
      <c r="L12" s="24">
        <v>6913488</v>
      </c>
      <c r="M12" s="21">
        <v>1.1744792209084618</v>
      </c>
    </row>
    <row r="13" spans="2:28" x14ac:dyDescent="0.25">
      <c r="F13" t="s">
        <v>10</v>
      </c>
      <c r="G13" s="28">
        <v>1339289.3999999443</v>
      </c>
      <c r="H13" s="28">
        <v>19773615.200001352</v>
      </c>
      <c r="I13" s="11"/>
      <c r="J13" t="s">
        <v>27</v>
      </c>
      <c r="K13" s="28">
        <v>7874137.7999999952</v>
      </c>
      <c r="L13" s="24">
        <v>6896396.7999999942</v>
      </c>
      <c r="M13" s="21">
        <v>1.1417756298477491</v>
      </c>
    </row>
    <row r="14" spans="2:28" x14ac:dyDescent="0.25">
      <c r="F14" t="s">
        <v>11</v>
      </c>
      <c r="G14" s="28">
        <v>1252191.9999999942</v>
      </c>
      <c r="H14" s="28">
        <v>18965076.199999981</v>
      </c>
      <c r="I14" s="11"/>
      <c r="J14" t="s">
        <v>74</v>
      </c>
      <c r="K14" s="28">
        <v>6649675.7999999989</v>
      </c>
      <c r="L14" s="24">
        <v>9252242.1999999993</v>
      </c>
      <c r="M14" s="21">
        <v>0.71870965504988615</v>
      </c>
    </row>
    <row r="15" spans="2:28" x14ac:dyDescent="0.25">
      <c r="F15" t="s">
        <v>12</v>
      </c>
      <c r="G15" s="28">
        <v>1511773.2000000391</v>
      </c>
      <c r="H15" s="28">
        <v>21448385.599999327</v>
      </c>
      <c r="I15" s="11"/>
      <c r="J15" t="s">
        <v>75</v>
      </c>
      <c r="K15" s="28">
        <v>5484108.1999999965</v>
      </c>
      <c r="L15" s="24">
        <v>9241744.799999997</v>
      </c>
      <c r="M15" s="21">
        <v>0.59340614988632867</v>
      </c>
    </row>
    <row r="16" spans="2:28" x14ac:dyDescent="0.25">
      <c r="F16" t="s">
        <v>13</v>
      </c>
      <c r="G16" s="28">
        <v>1475603.2000000498</v>
      </c>
      <c r="H16" s="28">
        <v>19746825.599999223</v>
      </c>
      <c r="I16" s="11"/>
      <c r="J16" t="s">
        <v>191</v>
      </c>
      <c r="K16" s="28">
        <v>4564440.4000000022</v>
      </c>
      <c r="L16" s="24">
        <v>3988463.3999999985</v>
      </c>
      <c r="M16" s="21">
        <v>1.144410752271164</v>
      </c>
    </row>
    <row r="17" spans="6:13" x14ac:dyDescent="0.25">
      <c r="F17" t="s">
        <v>14</v>
      </c>
      <c r="G17" s="28">
        <v>1175175.5999999843</v>
      </c>
      <c r="H17" s="28">
        <v>17091204.800000556</v>
      </c>
      <c r="I17" s="11"/>
      <c r="J17" t="s">
        <v>20</v>
      </c>
      <c r="K17" s="28">
        <v>4034355.6</v>
      </c>
      <c r="L17" s="24">
        <v>3497214.8</v>
      </c>
      <c r="M17" s="21">
        <v>1.1535910233480655</v>
      </c>
    </row>
    <row r="18" spans="6:13" x14ac:dyDescent="0.25">
      <c r="F18" t="s">
        <v>1</v>
      </c>
      <c r="G18" s="28">
        <v>13518635.800000034</v>
      </c>
      <c r="H18" s="28">
        <v>206676895.80000097</v>
      </c>
      <c r="I18" s="11"/>
      <c r="J18" t="s">
        <v>22</v>
      </c>
      <c r="K18" s="28">
        <v>4026046.8</v>
      </c>
      <c r="L18" s="24">
        <v>6632013.7999999998</v>
      </c>
      <c r="M18" s="21">
        <v>0.60706248831991272</v>
      </c>
    </row>
    <row r="19" spans="6:13" x14ac:dyDescent="0.25">
      <c r="J19" t="s">
        <v>190</v>
      </c>
      <c r="K19" s="28">
        <v>3764828</v>
      </c>
      <c r="L19" s="24">
        <v>0</v>
      </c>
      <c r="M19" s="21">
        <v>0</v>
      </c>
    </row>
    <row r="20" spans="6:13" ht="30" x14ac:dyDescent="0.25">
      <c r="F20" s="15" t="s">
        <v>15</v>
      </c>
      <c r="G20" s="1" t="s">
        <v>0</v>
      </c>
      <c r="J20" t="s">
        <v>38</v>
      </c>
      <c r="K20" s="28">
        <v>3459532.4000000004</v>
      </c>
      <c r="L20" s="24">
        <v>3723225.9999999972</v>
      </c>
      <c r="M20" s="21">
        <v>0.929176042496481</v>
      </c>
    </row>
    <row r="21" spans="6:13" x14ac:dyDescent="0.25">
      <c r="F21" s="1" t="s">
        <v>2</v>
      </c>
      <c r="G21">
        <v>2019</v>
      </c>
      <c r="H21">
        <v>2020</v>
      </c>
      <c r="J21" t="s">
        <v>24</v>
      </c>
      <c r="K21" s="28">
        <v>2963292.6000000024</v>
      </c>
      <c r="L21" s="24">
        <v>4683142.5999999968</v>
      </c>
      <c r="M21" s="21">
        <v>0.63275728567394129</v>
      </c>
    </row>
    <row r="22" spans="6:13" x14ac:dyDescent="0.25">
      <c r="F22" t="s">
        <v>3</v>
      </c>
      <c r="G22" s="11">
        <v>9350713</v>
      </c>
      <c r="H22" s="11">
        <v>16351723.399999999</v>
      </c>
      <c r="J22" t="s">
        <v>72</v>
      </c>
      <c r="K22" s="28">
        <v>2757314.0000000028</v>
      </c>
      <c r="L22" s="24">
        <v>1683338.9999999977</v>
      </c>
      <c r="M22" s="21">
        <v>1.6380028027628462</v>
      </c>
    </row>
    <row r="23" spans="6:13" x14ac:dyDescent="0.25">
      <c r="F23" t="s">
        <v>4</v>
      </c>
      <c r="G23" s="11">
        <v>32442000.600000001</v>
      </c>
      <c r="H23" s="11">
        <v>32839276.399999999</v>
      </c>
      <c r="J23" t="s">
        <v>56</v>
      </c>
      <c r="K23" s="28">
        <v>2658258.8000000026</v>
      </c>
      <c r="L23" s="24">
        <v>3412195.3999999971</v>
      </c>
      <c r="M23" s="21">
        <v>0.77904647547441297</v>
      </c>
    </row>
    <row r="24" spans="6:13" x14ac:dyDescent="0.25">
      <c r="F24" t="s">
        <v>5</v>
      </c>
      <c r="G24" s="11">
        <v>52396686.400000006</v>
      </c>
      <c r="H24" s="11">
        <v>46137750.399999999</v>
      </c>
      <c r="J24" t="s">
        <v>66</v>
      </c>
      <c r="K24" s="28">
        <v>2404625.200000002</v>
      </c>
      <c r="L24" s="24">
        <v>2447524.799999998</v>
      </c>
      <c r="M24" s="21">
        <v>0.98247225114940784</v>
      </c>
    </row>
    <row r="25" spans="6:13" x14ac:dyDescent="0.25">
      <c r="F25" t="s">
        <v>6</v>
      </c>
      <c r="G25" s="11">
        <v>69123496</v>
      </c>
      <c r="H25" s="11">
        <v>57860017</v>
      </c>
      <c r="J25" t="s">
        <v>187</v>
      </c>
      <c r="K25" s="28">
        <v>2078968.0000000049</v>
      </c>
      <c r="L25" s="24">
        <v>2400319.8999999971</v>
      </c>
      <c r="M25" s="21">
        <v>0.86612121992573043</v>
      </c>
    </row>
    <row r="26" spans="6:13" x14ac:dyDescent="0.25">
      <c r="F26" t="s">
        <v>7</v>
      </c>
      <c r="G26" s="11">
        <v>85756251.800000027</v>
      </c>
      <c r="H26" s="11">
        <v>69685222</v>
      </c>
      <c r="J26" t="s">
        <v>65</v>
      </c>
      <c r="K26" s="28">
        <v>1997080.2</v>
      </c>
      <c r="L26" s="24">
        <v>3051332</v>
      </c>
      <c r="M26" s="21">
        <v>0.65449456171927534</v>
      </c>
    </row>
    <row r="27" spans="6:13" x14ac:dyDescent="0.25">
      <c r="F27" t="s">
        <v>8</v>
      </c>
      <c r="G27" s="11">
        <v>102217882.80000003</v>
      </c>
      <c r="H27" s="11">
        <v>81924931.400000006</v>
      </c>
      <c r="J27" t="s">
        <v>60</v>
      </c>
      <c r="K27" s="28">
        <v>1962060</v>
      </c>
      <c r="L27" s="24">
        <v>3405622</v>
      </c>
      <c r="M27" s="21">
        <v>0.57612383288574009</v>
      </c>
    </row>
    <row r="28" spans="6:13" x14ac:dyDescent="0.25">
      <c r="F28" t="s">
        <v>9</v>
      </c>
      <c r="G28" s="11">
        <v>123784280.40000004</v>
      </c>
      <c r="H28" s="11">
        <v>93976075.399999991</v>
      </c>
      <c r="J28" t="s">
        <v>34</v>
      </c>
      <c r="K28" s="28">
        <v>1953308</v>
      </c>
      <c r="L28" s="24">
        <v>2668152</v>
      </c>
      <c r="M28" s="21">
        <v>0.7320827299194349</v>
      </c>
    </row>
    <row r="29" spans="6:13" x14ac:dyDescent="0.25">
      <c r="F29" t="s">
        <v>10</v>
      </c>
      <c r="G29" s="11">
        <v>145852077.19999999</v>
      </c>
      <c r="H29" s="11">
        <v>111061435.2</v>
      </c>
      <c r="J29" t="s">
        <v>70</v>
      </c>
      <c r="K29" s="28">
        <v>1771131.8000000003</v>
      </c>
      <c r="L29" s="24">
        <v>1819797.6000000006</v>
      </c>
      <c r="M29" s="21">
        <v>0.97325757545784197</v>
      </c>
    </row>
    <row r="30" spans="6:13" x14ac:dyDescent="0.25">
      <c r="F30" t="s">
        <v>11</v>
      </c>
      <c r="G30" s="11">
        <v>166045516.40000004</v>
      </c>
      <c r="H30" s="11">
        <v>127772222.20000002</v>
      </c>
      <c r="J30" t="s">
        <v>71</v>
      </c>
      <c r="K30" s="28">
        <v>1522518</v>
      </c>
      <c r="L30" s="24">
        <v>1766024</v>
      </c>
      <c r="M30" s="21">
        <v>0.86211625663071401</v>
      </c>
    </row>
    <row r="31" spans="6:13" x14ac:dyDescent="0.25">
      <c r="F31" t="s">
        <v>12</v>
      </c>
      <c r="G31" s="11">
        <v>184053399.40000007</v>
      </c>
      <c r="H31" s="11">
        <v>149028050</v>
      </c>
      <c r="J31" t="s">
        <v>53</v>
      </c>
      <c r="K31" s="28">
        <v>1335176</v>
      </c>
      <c r="L31" s="24">
        <v>3025776</v>
      </c>
      <c r="M31" s="21">
        <v>0.44126729804189074</v>
      </c>
    </row>
    <row r="32" spans="6:13" x14ac:dyDescent="0.25">
      <c r="F32" t="s">
        <v>13</v>
      </c>
      <c r="G32" s="11">
        <v>199444993.20000005</v>
      </c>
      <c r="H32" s="11">
        <v>167145905</v>
      </c>
      <c r="J32" t="s">
        <v>63</v>
      </c>
      <c r="K32" s="28">
        <v>1321422.3999999999</v>
      </c>
      <c r="L32" s="24">
        <v>367334.39999999991</v>
      </c>
      <c r="M32" s="21">
        <v>3.5973282110251592</v>
      </c>
    </row>
    <row r="33" spans="6:13" x14ac:dyDescent="0.25">
      <c r="F33" t="s">
        <v>14</v>
      </c>
      <c r="G33" s="11">
        <v>215564959.80000007</v>
      </c>
      <c r="H33" s="11">
        <v>185629080.79999995</v>
      </c>
      <c r="J33" t="s">
        <v>36</v>
      </c>
      <c r="K33" s="28">
        <v>1287269</v>
      </c>
      <c r="L33" s="24">
        <v>1868279.2</v>
      </c>
      <c r="M33" s="21">
        <v>0.68901318389671096</v>
      </c>
    </row>
    <row r="34" spans="6:13" x14ac:dyDescent="0.25">
      <c r="J34" t="s">
        <v>52</v>
      </c>
      <c r="K34" s="28">
        <v>1206787.6000000001</v>
      </c>
      <c r="L34" s="24">
        <v>2939295.6</v>
      </c>
      <c r="M34" s="21">
        <v>0.41057034209148613</v>
      </c>
    </row>
    <row r="35" spans="6:13" x14ac:dyDescent="0.25">
      <c r="J35" t="s">
        <v>50</v>
      </c>
      <c r="K35" s="28">
        <v>1171506.8000000012</v>
      </c>
      <c r="L35" s="24">
        <v>1299388.800000001</v>
      </c>
      <c r="M35" s="21">
        <v>0.9015829596191689</v>
      </c>
    </row>
    <row r="36" spans="6:13" x14ac:dyDescent="0.25">
      <c r="J36" t="s">
        <v>39</v>
      </c>
      <c r="K36" s="28">
        <v>1143567.0000000002</v>
      </c>
      <c r="L36" s="24">
        <v>1769501.6</v>
      </c>
      <c r="M36" s="21">
        <v>0.64626502739528469</v>
      </c>
    </row>
    <row r="37" spans="6:13" x14ac:dyDescent="0.25">
      <c r="J37" t="s">
        <v>78</v>
      </c>
      <c r="K37" s="28">
        <v>1011079.0000000008</v>
      </c>
      <c r="L37" s="24">
        <v>874069.20000000042</v>
      </c>
      <c r="M37" s="21">
        <v>1.1567493740770185</v>
      </c>
    </row>
    <row r="38" spans="6:13" x14ac:dyDescent="0.25">
      <c r="J38" t="s">
        <v>46</v>
      </c>
      <c r="K38" s="28">
        <v>996956.4</v>
      </c>
      <c r="L38" s="24">
        <v>1511982</v>
      </c>
      <c r="M38" s="21">
        <v>0.65937054806208006</v>
      </c>
    </row>
    <row r="39" spans="6:13" x14ac:dyDescent="0.25">
      <c r="J39" t="s">
        <v>51</v>
      </c>
      <c r="K39" s="28">
        <v>953251.2000000003</v>
      </c>
      <c r="L39" s="24">
        <v>992766.00000000047</v>
      </c>
      <c r="M39" s="21">
        <v>0.96019726702969266</v>
      </c>
    </row>
    <row r="40" spans="6:13" x14ac:dyDescent="0.25">
      <c r="J40" t="s">
        <v>55</v>
      </c>
      <c r="K40" s="28">
        <v>919728.6</v>
      </c>
      <c r="L40" s="24">
        <v>1935683.4000000001</v>
      </c>
      <c r="M40" s="21">
        <v>0.47514412739190715</v>
      </c>
    </row>
    <row r="41" spans="6:13" x14ac:dyDescent="0.25">
      <c r="J41" t="s">
        <v>26</v>
      </c>
      <c r="K41" s="28">
        <v>626883.80000000051</v>
      </c>
      <c r="L41" s="24">
        <v>3147610.799999997</v>
      </c>
      <c r="M41" s="21">
        <v>0.19916178963422068</v>
      </c>
    </row>
    <row r="42" spans="6:13" x14ac:dyDescent="0.25">
      <c r="J42" t="s">
        <v>67</v>
      </c>
      <c r="K42" s="28">
        <v>554594.19999999995</v>
      </c>
      <c r="L42" s="24">
        <v>1014062</v>
      </c>
      <c r="M42" s="21">
        <v>0.54690364100025435</v>
      </c>
    </row>
    <row r="43" spans="6:13" x14ac:dyDescent="0.25">
      <c r="J43" t="s">
        <v>192</v>
      </c>
      <c r="K43" s="28">
        <v>389394</v>
      </c>
      <c r="L43" s="24">
        <v>374948.6</v>
      </c>
      <c r="M43" s="21">
        <v>1.0385263473446762</v>
      </c>
    </row>
    <row r="44" spans="6:13" x14ac:dyDescent="0.25">
      <c r="J44" t="s">
        <v>48</v>
      </c>
      <c r="K44" s="28">
        <v>361206.6</v>
      </c>
      <c r="L44" s="24">
        <v>345747.79999999993</v>
      </c>
      <c r="M44" s="21">
        <v>1.0447112027900107</v>
      </c>
    </row>
    <row r="45" spans="6:13" x14ac:dyDescent="0.25">
      <c r="J45" t="s">
        <v>189</v>
      </c>
      <c r="K45" s="28">
        <v>348780</v>
      </c>
      <c r="L45" s="24">
        <v>0</v>
      </c>
      <c r="M45" s="21">
        <v>0</v>
      </c>
    </row>
    <row r="46" spans="6:13" x14ac:dyDescent="0.25">
      <c r="J46" t="s">
        <v>43</v>
      </c>
      <c r="K46" s="28">
        <v>299848.79999999993</v>
      </c>
      <c r="L46" s="24">
        <v>477272.8</v>
      </c>
      <c r="M46" s="21">
        <v>0.6282545328374044</v>
      </c>
    </row>
    <row r="47" spans="6:13" x14ac:dyDescent="0.25">
      <c r="J47" t="s">
        <v>64</v>
      </c>
      <c r="K47" s="28">
        <v>269580</v>
      </c>
      <c r="L47" s="24">
        <v>164400</v>
      </c>
      <c r="M47" s="21">
        <v>1.6397810218978102</v>
      </c>
    </row>
    <row r="48" spans="6:13" x14ac:dyDescent="0.25">
      <c r="J48" t="s">
        <v>76</v>
      </c>
      <c r="K48" s="28">
        <v>265625.59999999992</v>
      </c>
      <c r="L48" s="24">
        <v>798573.20000000042</v>
      </c>
      <c r="M48" s="21">
        <v>0.33262523711038611</v>
      </c>
    </row>
    <row r="49" spans="10:13" x14ac:dyDescent="0.25">
      <c r="J49" t="s">
        <v>62</v>
      </c>
      <c r="K49" s="28">
        <v>240662</v>
      </c>
      <c r="L49" s="24">
        <v>584450</v>
      </c>
      <c r="M49" s="21">
        <v>0.41177517323979812</v>
      </c>
    </row>
    <row r="50" spans="10:13" x14ac:dyDescent="0.25">
      <c r="J50" t="s">
        <v>29</v>
      </c>
      <c r="K50" s="28">
        <v>229657</v>
      </c>
      <c r="L50" s="24">
        <v>340166.99999999994</v>
      </c>
      <c r="M50" s="21">
        <v>0.6751301566583473</v>
      </c>
    </row>
    <row r="51" spans="10:13" x14ac:dyDescent="0.25">
      <c r="J51" t="s">
        <v>23</v>
      </c>
      <c r="K51" s="28">
        <v>189000</v>
      </c>
      <c r="L51" s="24">
        <v>0</v>
      </c>
      <c r="M51" s="21">
        <v>0</v>
      </c>
    </row>
    <row r="52" spans="10:13" x14ac:dyDescent="0.25">
      <c r="J52" t="s">
        <v>58</v>
      </c>
      <c r="K52" s="28">
        <v>122438.6</v>
      </c>
      <c r="L52" s="24">
        <v>79608.400000000009</v>
      </c>
      <c r="M52" s="21">
        <v>1.5380110641590585</v>
      </c>
    </row>
    <row r="53" spans="10:13" x14ac:dyDescent="0.25">
      <c r="J53" t="s">
        <v>186</v>
      </c>
      <c r="K53" s="28">
        <v>117311.8</v>
      </c>
      <c r="L53" s="24">
        <v>184283</v>
      </c>
      <c r="M53" s="21">
        <v>0.63658503497338337</v>
      </c>
    </row>
    <row r="54" spans="10:13" x14ac:dyDescent="0.25">
      <c r="J54" t="s">
        <v>42</v>
      </c>
      <c r="K54" s="28">
        <v>91520</v>
      </c>
      <c r="L54" s="24">
        <v>0</v>
      </c>
      <c r="M54" s="21">
        <v>0</v>
      </c>
    </row>
    <row r="55" spans="10:13" x14ac:dyDescent="0.25">
      <c r="J55" t="s">
        <v>32</v>
      </c>
      <c r="K55" s="28">
        <v>86900</v>
      </c>
      <c r="L55" s="24">
        <v>119040</v>
      </c>
      <c r="M55" s="21">
        <v>0.7300067204301075</v>
      </c>
    </row>
    <row r="56" spans="10:13" x14ac:dyDescent="0.25">
      <c r="J56" t="s">
        <v>44</v>
      </c>
      <c r="K56" s="28">
        <v>41790</v>
      </c>
      <c r="L56" s="24">
        <v>58380</v>
      </c>
      <c r="M56" s="21">
        <v>0.71582733812949639</v>
      </c>
    </row>
    <row r="57" spans="10:13" x14ac:dyDescent="0.25">
      <c r="J57" t="s">
        <v>40</v>
      </c>
      <c r="K57" s="28">
        <v>32940</v>
      </c>
      <c r="L57" s="24">
        <v>62530</v>
      </c>
      <c r="M57" s="21">
        <v>0.52678714217175759</v>
      </c>
    </row>
    <row r="58" spans="10:13" x14ac:dyDescent="0.25">
      <c r="J58" t="s">
        <v>28</v>
      </c>
      <c r="K58" s="28">
        <v>31396</v>
      </c>
      <c r="L58" s="24">
        <v>107570</v>
      </c>
      <c r="M58" s="21">
        <v>0.29186576182950635</v>
      </c>
    </row>
    <row r="59" spans="10:13" x14ac:dyDescent="0.25">
      <c r="J59" t="s">
        <v>57</v>
      </c>
      <c r="K59" s="28">
        <v>30495.200000000001</v>
      </c>
      <c r="L59" s="24">
        <v>167508.20000000001</v>
      </c>
      <c r="M59" s="21">
        <v>0.18205198312679619</v>
      </c>
    </row>
    <row r="60" spans="10:13" x14ac:dyDescent="0.25">
      <c r="J60" t="s">
        <v>61</v>
      </c>
      <c r="K60" s="28">
        <v>19720</v>
      </c>
      <c r="L60" s="24">
        <v>50700</v>
      </c>
      <c r="M60" s="21">
        <v>0.38895463510848127</v>
      </c>
    </row>
    <row r="61" spans="10:13" x14ac:dyDescent="0.25">
      <c r="J61" t="s">
        <v>188</v>
      </c>
      <c r="K61" s="28">
        <v>19490</v>
      </c>
      <c r="L61" s="24">
        <v>0</v>
      </c>
      <c r="M61" s="21">
        <v>0</v>
      </c>
    </row>
    <row r="62" spans="10:13" x14ac:dyDescent="0.25">
      <c r="J62" t="s">
        <v>49</v>
      </c>
      <c r="K62" s="28">
        <v>18760</v>
      </c>
      <c r="L62" s="24">
        <v>28590</v>
      </c>
      <c r="M62" s="21">
        <v>0.65617348723329838</v>
      </c>
    </row>
    <row r="63" spans="10:13" x14ac:dyDescent="0.25">
      <c r="J63" t="s">
        <v>41</v>
      </c>
      <c r="K63" s="28">
        <v>13600</v>
      </c>
      <c r="L63" s="24">
        <v>6700</v>
      </c>
      <c r="M63" s="21">
        <v>2.0298507462686568</v>
      </c>
    </row>
    <row r="64" spans="10:13" x14ac:dyDescent="0.25">
      <c r="J64" t="s">
        <v>185</v>
      </c>
      <c r="K64" s="28">
        <v>8200</v>
      </c>
      <c r="L64" s="24">
        <v>0</v>
      </c>
      <c r="M64" s="21">
        <v>0</v>
      </c>
    </row>
    <row r="65" spans="10:13" x14ac:dyDescent="0.25">
      <c r="J65" t="s">
        <v>33</v>
      </c>
      <c r="K65" s="28">
        <v>7600</v>
      </c>
      <c r="L65" s="24">
        <v>24940</v>
      </c>
      <c r="M65" s="21">
        <v>0.30473135525260625</v>
      </c>
    </row>
    <row r="66" spans="10:13" x14ac:dyDescent="0.25">
      <c r="J66" t="s">
        <v>69</v>
      </c>
      <c r="K66" s="28">
        <v>4600</v>
      </c>
      <c r="L66" s="24">
        <v>0</v>
      </c>
      <c r="M66" s="21">
        <v>0</v>
      </c>
    </row>
    <row r="67" spans="10:13" x14ac:dyDescent="0.25">
      <c r="J67" t="s">
        <v>31</v>
      </c>
      <c r="K67" s="28">
        <v>3240</v>
      </c>
      <c r="L67" s="24">
        <v>5562</v>
      </c>
      <c r="M67" s="21">
        <v>0.58252427184466016</v>
      </c>
    </row>
    <row r="68" spans="10:13" x14ac:dyDescent="0.25">
      <c r="J68" t="s">
        <v>21</v>
      </c>
      <c r="K68" s="28">
        <v>2765.8</v>
      </c>
      <c r="L68" s="24">
        <v>30577.999999999996</v>
      </c>
      <c r="M68" s="21">
        <v>9.0450650794689003E-2</v>
      </c>
    </row>
    <row r="69" spans="10:13" x14ac:dyDescent="0.25">
      <c r="J69" t="s">
        <v>30</v>
      </c>
      <c r="K69" s="28">
        <v>2000</v>
      </c>
      <c r="L69" s="24">
        <v>0</v>
      </c>
      <c r="M69" s="21">
        <v>0</v>
      </c>
    </row>
    <row r="70" spans="10:13" x14ac:dyDescent="0.25">
      <c r="J70" t="s">
        <v>37</v>
      </c>
      <c r="K70" s="28">
        <v>1360</v>
      </c>
      <c r="L70" s="24">
        <v>14479736</v>
      </c>
      <c r="M70" s="21">
        <v>9.3924364366864145E-5</v>
      </c>
    </row>
    <row r="71" spans="10:13" x14ac:dyDescent="0.25">
      <c r="J71" t="s">
        <v>47</v>
      </c>
      <c r="K71" s="28">
        <v>1000</v>
      </c>
      <c r="L71" s="24">
        <v>5944</v>
      </c>
      <c r="M71" s="21">
        <v>0.16823687752355315</v>
      </c>
    </row>
    <row r="72" spans="10:13" x14ac:dyDescent="0.25">
      <c r="J72" t="s">
        <v>25</v>
      </c>
      <c r="K72" s="28">
        <v>0</v>
      </c>
      <c r="L72" s="24">
        <v>164844</v>
      </c>
      <c r="M72" s="21">
        <v>0</v>
      </c>
    </row>
    <row r="73" spans="10:13" x14ac:dyDescent="0.25">
      <c r="J73" t="s">
        <v>1</v>
      </c>
      <c r="K73" s="28">
        <v>185629080.80000007</v>
      </c>
      <c r="L73" s="24">
        <v>215564959.80000043</v>
      </c>
      <c r="M73" s="21">
        <v>0.8611282695120086</v>
      </c>
    </row>
  </sheetData>
  <sortState xmlns:xlrd2="http://schemas.microsoft.com/office/spreadsheetml/2017/richdata2" columnSort="1" ref="J5:M71">
    <sortCondition descending="1" ref="K5"/>
  </sortState>
  <conditionalFormatting pivot="1" sqref="K6:K15 K17:K18 K20:K24 K26:K42 K44 K46:K52 K54:K60 K62:K63 K65:K72">
    <cfRule type="top10" dxfId="30" priority="3" rank="10"/>
  </conditionalFormatting>
  <conditionalFormatting pivot="1" sqref="L6:L15 L17:L18 L20:L24 L26:L42 L44 L46:L52 L54:L60 L62:L63 L65:L72">
    <cfRule type="top10" dxfId="29" priority="2" rank="10"/>
  </conditionalFormatting>
  <conditionalFormatting pivot="1" sqref="M6:M73">
    <cfRule type="top10" dxfId="28" priority="1" rank="10"/>
  </conditionalFormatting>
  <pageMargins left="0.7" right="0.7" top="0.75" bottom="0.75" header="0.3" footer="0.3"/>
  <pageSetup orientation="portrait" r:id="rId4"/>
  <drawing r:id="rId5"/>
  <extLst>
    <ext xmlns:x14="http://schemas.microsoft.com/office/spreadsheetml/2009/9/main" uri="{A8765BA9-456A-4dab-B4F3-ACF838C121DE}">
      <x14:slicerList>
        <x14:slicer r:id="rId6"/>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05995A-1292-42C4-A19B-306FD4532A4E}">
  <dimension ref="B1:M82"/>
  <sheetViews>
    <sheetView showGridLines="0" zoomScale="96" zoomScaleNormal="96" workbookViewId="0"/>
  </sheetViews>
  <sheetFormatPr defaultRowHeight="15" x14ac:dyDescent="0.25"/>
  <cols>
    <col min="1" max="1" width="1.85546875" customWidth="1"/>
    <col min="2" max="2" width="57.7109375" bestFit="1" customWidth="1"/>
    <col min="3" max="3" width="16" customWidth="1"/>
    <col min="4" max="4" width="16.85546875" customWidth="1"/>
    <col min="5" max="5" width="22.140625" customWidth="1"/>
    <col min="6" max="9" width="5.28515625" bestFit="1" customWidth="1"/>
    <col min="10" max="10" width="18.85546875" bestFit="1" customWidth="1"/>
    <col min="11" max="11" width="23.5703125" bestFit="1" customWidth="1"/>
    <col min="12" max="12" width="12" bestFit="1" customWidth="1"/>
    <col min="15" max="15" width="5.5703125" customWidth="1"/>
    <col min="16" max="16" width="10.7109375" bestFit="1" customWidth="1"/>
    <col min="19" max="19" width="4.7109375" customWidth="1"/>
    <col min="22" max="22" width="4.28515625" customWidth="1"/>
    <col min="24" max="24" width="9.140625" customWidth="1"/>
  </cols>
  <sheetData>
    <row r="1" spans="2:13" ht="4.5" customHeight="1" x14ac:dyDescent="0.25"/>
    <row r="2" spans="2:13" ht="30" customHeight="1" x14ac:dyDescent="0.45">
      <c r="B2" s="4" t="str" vm="2">
        <f>CUBEVALUE("ThisWorkbookDataModel",CUBEMEMBER("ThisWorkbookDataModel","[Measures].[Dashboardlabel]"))</f>
        <v>Almadina Clinic N.H.I.S Analysis: 2019 to 2020</v>
      </c>
      <c r="C2" s="4"/>
      <c r="D2" s="4"/>
      <c r="E2" s="4"/>
      <c r="F2" s="4"/>
      <c r="G2" s="4"/>
      <c r="H2" s="4"/>
      <c r="I2" s="4"/>
      <c r="J2" s="4"/>
      <c r="K2" s="4"/>
      <c r="L2" s="4"/>
      <c r="M2" s="4"/>
    </row>
    <row r="3" spans="2:13" ht="36.75" customHeight="1" x14ac:dyDescent="0.45">
      <c r="B3" s="4"/>
      <c r="C3" s="4"/>
      <c r="D3" s="4"/>
      <c r="E3" s="4"/>
      <c r="F3" s="4"/>
      <c r="G3" s="4"/>
      <c r="H3" s="4"/>
      <c r="I3" s="4"/>
      <c r="J3" s="4"/>
      <c r="K3" s="4"/>
      <c r="L3" s="4"/>
      <c r="M3" s="4"/>
    </row>
    <row r="4" spans="2:13" ht="3.75" customHeight="1" x14ac:dyDescent="0.25"/>
    <row r="5" spans="2:13" x14ac:dyDescent="0.25">
      <c r="B5" t="s">
        <v>180</v>
      </c>
      <c r="C5" t="s">
        <v>181</v>
      </c>
      <c r="D5" t="s">
        <v>182</v>
      </c>
      <c r="E5" t="s">
        <v>183</v>
      </c>
      <c r="F5" t="s">
        <v>184</v>
      </c>
      <c r="G5" t="s">
        <v>194</v>
      </c>
      <c r="H5" t="s">
        <v>195</v>
      </c>
    </row>
    <row r="6" spans="2:13" ht="21" x14ac:dyDescent="0.35">
      <c r="B6" s="33" t="s">
        <v>171</v>
      </c>
      <c r="C6" s="34"/>
      <c r="D6" s="34"/>
      <c r="E6" s="34">
        <v>-57022642.5</v>
      </c>
      <c r="F6" s="18"/>
      <c r="G6" s="18"/>
      <c r="H6" s="18"/>
    </row>
    <row r="7" spans="2:13" ht="18.75" x14ac:dyDescent="0.3">
      <c r="B7" s="31" t="s">
        <v>95</v>
      </c>
      <c r="C7" s="31" t="s">
        <v>196</v>
      </c>
      <c r="D7" s="31" t="s">
        <v>193</v>
      </c>
      <c r="E7" s="32" t="s">
        <v>197</v>
      </c>
      <c r="F7" s="18"/>
      <c r="G7" s="18"/>
      <c r="H7" s="18"/>
    </row>
    <row r="8" spans="2:13" x14ac:dyDescent="0.25">
      <c r="B8" t="s">
        <v>96</v>
      </c>
      <c r="C8" s="18">
        <v>0</v>
      </c>
      <c r="D8" s="18">
        <v>0</v>
      </c>
      <c r="E8" s="18">
        <v>0</v>
      </c>
      <c r="F8" s="18"/>
      <c r="G8" s="18"/>
      <c r="H8" s="18"/>
    </row>
    <row r="9" spans="2:13" x14ac:dyDescent="0.25">
      <c r="B9" t="s">
        <v>97</v>
      </c>
      <c r="C9" s="18">
        <v>206400</v>
      </c>
      <c r="D9" s="18">
        <v>288900</v>
      </c>
      <c r="E9" s="18">
        <v>82500</v>
      </c>
      <c r="F9" s="18"/>
      <c r="G9" s="18"/>
      <c r="H9" s="18"/>
      <c r="L9" s="18"/>
    </row>
    <row r="10" spans="2:13" x14ac:dyDescent="0.25">
      <c r="B10" t="s">
        <v>98</v>
      </c>
      <c r="C10" s="18">
        <v>363970</v>
      </c>
      <c r="D10" s="18">
        <v>0</v>
      </c>
      <c r="E10" s="18">
        <v>-363970</v>
      </c>
      <c r="F10" s="18"/>
      <c r="G10" s="18"/>
      <c r="H10" s="18"/>
    </row>
    <row r="11" spans="2:13" x14ac:dyDescent="0.25">
      <c r="B11" t="s">
        <v>99</v>
      </c>
      <c r="C11" s="18">
        <v>16994</v>
      </c>
      <c r="D11" s="18">
        <v>0</v>
      </c>
      <c r="E11" s="18">
        <v>-16994</v>
      </c>
      <c r="F11" s="18"/>
      <c r="G11" s="18"/>
      <c r="H11" s="18"/>
    </row>
    <row r="12" spans="2:13" x14ac:dyDescent="0.25">
      <c r="B12" t="s">
        <v>100</v>
      </c>
      <c r="C12" s="18">
        <v>873716</v>
      </c>
      <c r="D12" s="18">
        <v>0</v>
      </c>
      <c r="E12" s="18">
        <v>-873716</v>
      </c>
      <c r="F12" s="18"/>
      <c r="G12" s="18"/>
      <c r="H12" s="18"/>
    </row>
    <row r="13" spans="2:13" x14ac:dyDescent="0.25">
      <c r="B13" t="s">
        <v>101</v>
      </c>
      <c r="C13" s="18">
        <v>339370</v>
      </c>
      <c r="D13" s="18">
        <v>0</v>
      </c>
      <c r="E13" s="18">
        <v>-339370</v>
      </c>
      <c r="F13" s="18"/>
      <c r="G13" s="18"/>
      <c r="H13" s="18"/>
    </row>
    <row r="14" spans="2:13" x14ac:dyDescent="0.25">
      <c r="B14" t="s">
        <v>102</v>
      </c>
      <c r="C14" s="18">
        <v>389515</v>
      </c>
      <c r="D14" s="18">
        <v>248345</v>
      </c>
      <c r="E14" s="18">
        <v>-141170</v>
      </c>
      <c r="F14" s="18"/>
      <c r="G14" s="18"/>
      <c r="H14" s="18"/>
    </row>
    <row r="15" spans="2:13" x14ac:dyDescent="0.25">
      <c r="B15" t="s">
        <v>103</v>
      </c>
      <c r="C15" s="18">
        <v>2578221</v>
      </c>
      <c r="D15" s="18">
        <v>42050</v>
      </c>
      <c r="E15" s="18">
        <v>-2536171</v>
      </c>
      <c r="F15" s="18"/>
      <c r="G15" s="18"/>
      <c r="H15" s="18"/>
    </row>
    <row r="16" spans="2:13" x14ac:dyDescent="0.25">
      <c r="B16" t="s">
        <v>104</v>
      </c>
      <c r="C16" s="18">
        <v>13150</v>
      </c>
      <c r="D16" s="18">
        <v>0</v>
      </c>
      <c r="E16" s="18">
        <v>-13150</v>
      </c>
      <c r="F16" s="18"/>
      <c r="G16" s="18"/>
      <c r="H16" s="18"/>
    </row>
    <row r="17" spans="2:8" x14ac:dyDescent="0.25">
      <c r="B17" t="s">
        <v>105</v>
      </c>
      <c r="C17" s="18">
        <v>42700</v>
      </c>
      <c r="D17" s="18">
        <v>0</v>
      </c>
      <c r="E17" s="18">
        <v>-42700</v>
      </c>
      <c r="F17" s="18"/>
      <c r="G17" s="18"/>
      <c r="H17" s="18"/>
    </row>
    <row r="18" spans="2:8" x14ac:dyDescent="0.25">
      <c r="B18" t="s">
        <v>106</v>
      </c>
      <c r="C18" s="18">
        <v>305760</v>
      </c>
      <c r="D18" s="18">
        <v>0</v>
      </c>
      <c r="E18" s="18">
        <v>-305760</v>
      </c>
      <c r="F18" s="18"/>
      <c r="G18" s="18"/>
      <c r="H18" s="18"/>
    </row>
    <row r="19" spans="2:8" x14ac:dyDescent="0.25">
      <c r="B19" t="s">
        <v>107</v>
      </c>
      <c r="C19" s="18">
        <v>741106</v>
      </c>
      <c r="D19" s="18">
        <v>0</v>
      </c>
      <c r="E19" s="18">
        <v>-741106</v>
      </c>
      <c r="F19" s="18"/>
      <c r="G19" s="18"/>
      <c r="H19" s="18"/>
    </row>
    <row r="20" spans="2:8" x14ac:dyDescent="0.25">
      <c r="B20" t="s">
        <v>108</v>
      </c>
      <c r="C20" s="18">
        <v>0</v>
      </c>
      <c r="D20" s="18">
        <v>0</v>
      </c>
      <c r="E20" s="18">
        <v>0</v>
      </c>
      <c r="F20" s="18"/>
      <c r="G20" s="18"/>
      <c r="H20" s="18"/>
    </row>
    <row r="21" spans="2:8" x14ac:dyDescent="0.25">
      <c r="B21" t="s">
        <v>109</v>
      </c>
      <c r="C21" s="18">
        <v>0</v>
      </c>
      <c r="D21" s="18">
        <v>0</v>
      </c>
      <c r="E21" s="18">
        <v>0</v>
      </c>
      <c r="F21" s="18"/>
      <c r="G21" s="18"/>
      <c r="H21" s="18"/>
    </row>
    <row r="22" spans="2:8" x14ac:dyDescent="0.25">
      <c r="B22" t="s">
        <v>110</v>
      </c>
      <c r="C22" s="18">
        <v>0</v>
      </c>
      <c r="D22" s="18">
        <v>218668</v>
      </c>
      <c r="E22" s="18">
        <v>218668</v>
      </c>
      <c r="F22" s="18"/>
      <c r="G22" s="18"/>
      <c r="H22" s="18"/>
    </row>
    <row r="23" spans="2:8" x14ac:dyDescent="0.25">
      <c r="B23" t="s">
        <v>111</v>
      </c>
      <c r="C23" s="18">
        <v>243405</v>
      </c>
      <c r="D23" s="18">
        <v>0</v>
      </c>
      <c r="E23" s="18">
        <v>-243405</v>
      </c>
      <c r="F23" s="18"/>
      <c r="G23" s="18"/>
      <c r="H23" s="18"/>
    </row>
    <row r="24" spans="2:8" x14ac:dyDescent="0.25">
      <c r="B24" t="s">
        <v>112</v>
      </c>
      <c r="C24" s="18">
        <v>724615</v>
      </c>
      <c r="D24" s="18">
        <v>65816</v>
      </c>
      <c r="E24" s="18">
        <v>-658799</v>
      </c>
      <c r="F24" s="18"/>
      <c r="G24" s="18"/>
      <c r="H24" s="18"/>
    </row>
    <row r="25" spans="2:8" x14ac:dyDescent="0.25">
      <c r="B25" t="s">
        <v>113</v>
      </c>
      <c r="C25" s="18">
        <v>0</v>
      </c>
      <c r="D25" s="18">
        <v>0</v>
      </c>
      <c r="E25" s="18">
        <v>0</v>
      </c>
      <c r="F25" s="18"/>
      <c r="G25" s="18"/>
      <c r="H25" s="18"/>
    </row>
    <row r="26" spans="2:8" x14ac:dyDescent="0.25">
      <c r="B26" t="s">
        <v>114</v>
      </c>
      <c r="C26" s="18">
        <v>118560</v>
      </c>
      <c r="D26" s="18">
        <v>0</v>
      </c>
      <c r="E26" s="18">
        <v>-118560</v>
      </c>
      <c r="F26" s="18"/>
      <c r="G26" s="18"/>
      <c r="H26" s="18"/>
    </row>
    <row r="27" spans="2:8" x14ac:dyDescent="0.25">
      <c r="B27" t="s">
        <v>115</v>
      </c>
      <c r="C27" s="18">
        <v>3525160</v>
      </c>
      <c r="D27" s="18">
        <v>257362</v>
      </c>
      <c r="E27" s="18">
        <v>-3267798</v>
      </c>
      <c r="F27" s="18"/>
      <c r="G27" s="18"/>
      <c r="H27" s="18"/>
    </row>
    <row r="28" spans="2:8" x14ac:dyDescent="0.25">
      <c r="B28" t="s">
        <v>116</v>
      </c>
      <c r="C28" s="18">
        <v>142894</v>
      </c>
      <c r="D28" s="18">
        <v>30897</v>
      </c>
      <c r="E28" s="18">
        <v>-111997</v>
      </c>
      <c r="F28" s="18"/>
      <c r="G28" s="18"/>
      <c r="H28" s="18"/>
    </row>
    <row r="29" spans="2:8" x14ac:dyDescent="0.25">
      <c r="B29" t="s">
        <v>117</v>
      </c>
      <c r="C29" s="18">
        <v>963413</v>
      </c>
      <c r="D29" s="18">
        <v>0</v>
      </c>
      <c r="E29" s="18">
        <v>-963413</v>
      </c>
      <c r="F29" s="18"/>
      <c r="G29" s="18"/>
      <c r="H29" s="18"/>
    </row>
    <row r="30" spans="2:8" x14ac:dyDescent="0.25">
      <c r="B30" t="s">
        <v>118</v>
      </c>
      <c r="C30" s="18">
        <v>512775</v>
      </c>
      <c r="D30" s="18">
        <v>0</v>
      </c>
      <c r="E30" s="18">
        <v>-512775</v>
      </c>
      <c r="F30" s="18"/>
      <c r="G30" s="18"/>
      <c r="H30" s="18"/>
    </row>
    <row r="31" spans="2:8" x14ac:dyDescent="0.25">
      <c r="B31" t="s">
        <v>119</v>
      </c>
      <c r="C31" s="18">
        <v>630084</v>
      </c>
      <c r="D31" s="18">
        <v>0</v>
      </c>
      <c r="E31" s="18">
        <v>-630084</v>
      </c>
      <c r="F31" s="18"/>
      <c r="G31" s="18"/>
      <c r="H31" s="18"/>
    </row>
    <row r="32" spans="2:8" x14ac:dyDescent="0.25">
      <c r="B32" t="s">
        <v>120</v>
      </c>
      <c r="C32" s="18">
        <v>2738005</v>
      </c>
      <c r="D32" s="18">
        <v>73300</v>
      </c>
      <c r="E32" s="18">
        <v>-2664705</v>
      </c>
      <c r="F32" s="18"/>
      <c r="G32" s="18"/>
      <c r="H32" s="18"/>
    </row>
    <row r="33" spans="2:8" x14ac:dyDescent="0.25">
      <c r="B33" t="s">
        <v>121</v>
      </c>
      <c r="C33" s="18">
        <v>23950</v>
      </c>
      <c r="D33" s="18">
        <v>0</v>
      </c>
      <c r="E33" s="18">
        <v>-23950</v>
      </c>
      <c r="F33" s="18"/>
      <c r="G33" s="18"/>
      <c r="H33" s="18"/>
    </row>
    <row r="34" spans="2:8" x14ac:dyDescent="0.25">
      <c r="B34" t="s">
        <v>122</v>
      </c>
      <c r="C34" s="18">
        <v>3751221</v>
      </c>
      <c r="D34" s="18">
        <v>0</v>
      </c>
      <c r="E34" s="18">
        <v>-3751221</v>
      </c>
      <c r="F34" s="18"/>
      <c r="G34" s="18"/>
      <c r="H34" s="18"/>
    </row>
    <row r="35" spans="2:8" x14ac:dyDescent="0.25">
      <c r="B35" t="s">
        <v>123</v>
      </c>
      <c r="C35" s="18">
        <v>2600</v>
      </c>
      <c r="D35" s="18">
        <v>0</v>
      </c>
      <c r="E35" s="18">
        <v>-2600</v>
      </c>
      <c r="F35" s="18"/>
      <c r="G35" s="18"/>
      <c r="H35" s="18"/>
    </row>
    <row r="36" spans="2:8" x14ac:dyDescent="0.25">
      <c r="B36" t="s">
        <v>124</v>
      </c>
      <c r="C36" s="18">
        <v>1362475</v>
      </c>
      <c r="D36" s="18">
        <v>0</v>
      </c>
      <c r="E36" s="18">
        <v>-1362475</v>
      </c>
      <c r="F36" s="18"/>
      <c r="G36" s="18"/>
      <c r="H36" s="18"/>
    </row>
    <row r="37" spans="2:8" x14ac:dyDescent="0.25">
      <c r="B37" t="s">
        <v>125</v>
      </c>
      <c r="C37" s="18">
        <v>1045234</v>
      </c>
      <c r="D37" s="18">
        <v>0</v>
      </c>
      <c r="E37" s="18">
        <v>-1045234</v>
      </c>
      <c r="F37" s="18"/>
      <c r="G37" s="18"/>
      <c r="H37" s="18"/>
    </row>
    <row r="38" spans="2:8" x14ac:dyDescent="0.25">
      <c r="B38" t="s">
        <v>126</v>
      </c>
      <c r="C38" s="18">
        <v>1790967</v>
      </c>
      <c r="D38" s="18">
        <v>0</v>
      </c>
      <c r="E38" s="18">
        <v>-1790967</v>
      </c>
      <c r="F38" s="18"/>
      <c r="G38" s="18"/>
      <c r="H38" s="18"/>
    </row>
    <row r="39" spans="2:8" x14ac:dyDescent="0.25">
      <c r="B39" t="s">
        <v>127</v>
      </c>
      <c r="C39" s="18">
        <v>1254660</v>
      </c>
      <c r="D39" s="18">
        <v>744249.5</v>
      </c>
      <c r="E39" s="18">
        <v>-510410.5</v>
      </c>
      <c r="F39" s="18"/>
      <c r="G39" s="18"/>
      <c r="H39" s="18"/>
    </row>
    <row r="40" spans="2:8" x14ac:dyDescent="0.25">
      <c r="B40" t="s">
        <v>128</v>
      </c>
      <c r="C40" s="18">
        <v>162060</v>
      </c>
      <c r="D40" s="18">
        <v>0</v>
      </c>
      <c r="E40" s="18">
        <v>-162060</v>
      </c>
      <c r="F40" s="18"/>
      <c r="G40" s="18"/>
      <c r="H40" s="18"/>
    </row>
    <row r="41" spans="2:8" x14ac:dyDescent="0.25">
      <c r="B41" t="s">
        <v>129</v>
      </c>
      <c r="C41" s="18">
        <v>72140</v>
      </c>
      <c r="D41" s="18">
        <v>0</v>
      </c>
      <c r="E41" s="18">
        <v>-72140</v>
      </c>
      <c r="F41" s="18"/>
      <c r="G41" s="18"/>
      <c r="H41" s="18"/>
    </row>
    <row r="42" spans="2:8" x14ac:dyDescent="0.25">
      <c r="B42" t="s">
        <v>130</v>
      </c>
      <c r="C42" s="18">
        <v>91250</v>
      </c>
      <c r="D42" s="18">
        <v>0</v>
      </c>
      <c r="E42" s="18">
        <v>-91250</v>
      </c>
      <c r="F42" s="18"/>
      <c r="G42" s="18"/>
      <c r="H42" s="18"/>
    </row>
    <row r="43" spans="2:8" x14ac:dyDescent="0.25">
      <c r="B43" t="s">
        <v>131</v>
      </c>
      <c r="C43" s="18">
        <v>0</v>
      </c>
      <c r="D43" s="18">
        <v>0</v>
      </c>
      <c r="E43" s="18">
        <v>0</v>
      </c>
      <c r="F43" s="18"/>
      <c r="G43" s="18"/>
      <c r="H43" s="18"/>
    </row>
    <row r="44" spans="2:8" x14ac:dyDescent="0.25">
      <c r="B44" t="s">
        <v>132</v>
      </c>
      <c r="C44" s="18">
        <v>2004576</v>
      </c>
      <c r="D44" s="18">
        <v>3800</v>
      </c>
      <c r="E44" s="18">
        <v>-2000776</v>
      </c>
      <c r="F44" s="18"/>
      <c r="G44" s="18"/>
      <c r="H44" s="18"/>
    </row>
    <row r="45" spans="2:8" x14ac:dyDescent="0.25">
      <c r="B45" t="s">
        <v>133</v>
      </c>
      <c r="C45" s="18">
        <v>360530</v>
      </c>
      <c r="D45" s="18">
        <v>5600</v>
      </c>
      <c r="E45" s="18">
        <v>-354930</v>
      </c>
      <c r="F45" s="18"/>
      <c r="G45" s="18"/>
      <c r="H45" s="18"/>
    </row>
    <row r="46" spans="2:8" x14ac:dyDescent="0.25">
      <c r="B46" t="s">
        <v>134</v>
      </c>
      <c r="C46" s="18">
        <v>45290</v>
      </c>
      <c r="D46" s="18">
        <v>113900</v>
      </c>
      <c r="E46" s="18">
        <v>68610</v>
      </c>
      <c r="F46" s="18"/>
      <c r="G46" s="18"/>
      <c r="H46" s="18"/>
    </row>
    <row r="47" spans="2:8" x14ac:dyDescent="0.25">
      <c r="B47" t="s">
        <v>135</v>
      </c>
      <c r="C47" s="18">
        <v>1454745</v>
      </c>
      <c r="D47" s="18">
        <v>0</v>
      </c>
      <c r="E47" s="18">
        <v>-1454745</v>
      </c>
      <c r="F47" s="18"/>
      <c r="G47" s="18"/>
      <c r="H47" s="18"/>
    </row>
    <row r="48" spans="2:8" x14ac:dyDescent="0.25">
      <c r="B48" t="s">
        <v>136</v>
      </c>
      <c r="C48" s="18">
        <v>0</v>
      </c>
      <c r="D48" s="18">
        <v>0</v>
      </c>
      <c r="E48" s="18">
        <v>0</v>
      </c>
      <c r="F48" s="18"/>
      <c r="G48" s="18"/>
      <c r="H48" s="18"/>
    </row>
    <row r="49" spans="2:8" x14ac:dyDescent="0.25">
      <c r="B49" t="s">
        <v>137</v>
      </c>
      <c r="C49" s="18">
        <v>11150</v>
      </c>
      <c r="D49" s="18">
        <v>0</v>
      </c>
      <c r="E49" s="18">
        <v>-11150</v>
      </c>
      <c r="F49" s="18"/>
      <c r="G49" s="18"/>
      <c r="H49" s="18"/>
    </row>
    <row r="50" spans="2:8" x14ac:dyDescent="0.25">
      <c r="B50" t="s">
        <v>138</v>
      </c>
      <c r="C50" s="18">
        <v>4800</v>
      </c>
      <c r="D50" s="18">
        <v>0</v>
      </c>
      <c r="E50" s="18">
        <v>-4800</v>
      </c>
      <c r="F50" s="18"/>
      <c r="G50" s="18"/>
      <c r="H50" s="18"/>
    </row>
    <row r="51" spans="2:8" x14ac:dyDescent="0.25">
      <c r="B51" t="s">
        <v>139</v>
      </c>
      <c r="C51" s="18">
        <v>765155</v>
      </c>
      <c r="D51" s="18">
        <v>0</v>
      </c>
      <c r="E51" s="18">
        <v>-765155</v>
      </c>
      <c r="F51" s="18"/>
      <c r="G51" s="18"/>
      <c r="H51" s="18"/>
    </row>
    <row r="52" spans="2:8" x14ac:dyDescent="0.25">
      <c r="B52" t="s">
        <v>140</v>
      </c>
      <c r="C52" s="18">
        <v>221080</v>
      </c>
      <c r="D52" s="18">
        <v>0</v>
      </c>
      <c r="E52" s="18">
        <v>-221080</v>
      </c>
      <c r="F52" s="18"/>
      <c r="G52" s="18"/>
      <c r="H52" s="18"/>
    </row>
    <row r="53" spans="2:8" x14ac:dyDescent="0.25">
      <c r="B53" t="s">
        <v>141</v>
      </c>
      <c r="C53" s="18">
        <v>13642668</v>
      </c>
      <c r="D53" s="18">
        <v>475081</v>
      </c>
      <c r="E53" s="18">
        <v>-13167587</v>
      </c>
      <c r="F53" s="18"/>
      <c r="G53" s="18"/>
      <c r="H53" s="18"/>
    </row>
    <row r="54" spans="2:8" x14ac:dyDescent="0.25">
      <c r="B54" t="s">
        <v>142</v>
      </c>
      <c r="C54" s="18">
        <v>0</v>
      </c>
      <c r="D54" s="18">
        <v>0</v>
      </c>
      <c r="E54" s="18">
        <v>0</v>
      </c>
      <c r="F54" s="18"/>
      <c r="G54" s="18"/>
      <c r="H54" s="18"/>
    </row>
    <row r="55" spans="2:8" x14ac:dyDescent="0.25">
      <c r="B55" t="s">
        <v>143</v>
      </c>
      <c r="C55" s="18">
        <v>2264748</v>
      </c>
      <c r="D55" s="18">
        <v>0</v>
      </c>
      <c r="E55" s="18">
        <v>-2264748</v>
      </c>
      <c r="F55" s="18"/>
      <c r="G55" s="18"/>
      <c r="H55" s="18"/>
    </row>
    <row r="56" spans="2:8" x14ac:dyDescent="0.25">
      <c r="B56" t="s">
        <v>144</v>
      </c>
      <c r="C56" s="18">
        <v>12200</v>
      </c>
      <c r="D56" s="18">
        <v>0</v>
      </c>
      <c r="E56" s="18">
        <v>-12200</v>
      </c>
      <c r="F56" s="18"/>
      <c r="G56" s="18"/>
      <c r="H56" s="18"/>
    </row>
    <row r="57" spans="2:8" x14ac:dyDescent="0.25">
      <c r="B57" t="s">
        <v>145</v>
      </c>
      <c r="C57" s="18">
        <v>842095</v>
      </c>
      <c r="D57" s="18">
        <v>183550</v>
      </c>
      <c r="E57" s="18">
        <v>-658545</v>
      </c>
      <c r="F57" s="18"/>
      <c r="G57" s="18"/>
      <c r="H57" s="18"/>
    </row>
    <row r="58" spans="2:8" x14ac:dyDescent="0.25">
      <c r="B58" t="s">
        <v>146</v>
      </c>
      <c r="C58" s="18">
        <v>2861440</v>
      </c>
      <c r="D58" s="18">
        <v>183553</v>
      </c>
      <c r="E58" s="18">
        <v>-2677887</v>
      </c>
      <c r="F58" s="18"/>
      <c r="G58" s="18"/>
      <c r="H58" s="18"/>
    </row>
    <row r="59" spans="2:8" x14ac:dyDescent="0.25">
      <c r="B59" t="s">
        <v>147</v>
      </c>
      <c r="C59" s="18">
        <v>25000</v>
      </c>
      <c r="D59" s="18">
        <v>0</v>
      </c>
      <c r="E59" s="18">
        <v>-25000</v>
      </c>
      <c r="F59" s="18"/>
      <c r="G59" s="18"/>
      <c r="H59" s="18"/>
    </row>
    <row r="60" spans="2:8" x14ac:dyDescent="0.25">
      <c r="B60" t="s">
        <v>148</v>
      </c>
      <c r="C60" s="18">
        <v>539470</v>
      </c>
      <c r="D60" s="18">
        <v>1266139</v>
      </c>
      <c r="E60" s="18">
        <v>726669</v>
      </c>
      <c r="F60" s="18"/>
      <c r="G60" s="18"/>
      <c r="H60" s="18"/>
    </row>
    <row r="61" spans="2:8" x14ac:dyDescent="0.25">
      <c r="B61" t="s">
        <v>149</v>
      </c>
      <c r="C61" s="18">
        <v>98415</v>
      </c>
      <c r="D61" s="18">
        <v>0</v>
      </c>
      <c r="E61" s="18">
        <v>-98415</v>
      </c>
      <c r="F61" s="18"/>
      <c r="G61" s="18"/>
      <c r="H61" s="18"/>
    </row>
    <row r="62" spans="2:8" x14ac:dyDescent="0.25">
      <c r="B62" t="s">
        <v>150</v>
      </c>
      <c r="C62" s="18">
        <v>1098160</v>
      </c>
      <c r="D62" s="18">
        <v>43650</v>
      </c>
      <c r="E62" s="18">
        <v>-1054510</v>
      </c>
      <c r="F62" s="18"/>
      <c r="G62" s="18"/>
      <c r="H62" s="18"/>
    </row>
    <row r="63" spans="2:8" x14ac:dyDescent="0.25">
      <c r="B63" t="s">
        <v>151</v>
      </c>
      <c r="C63" s="18">
        <v>1598120</v>
      </c>
      <c r="D63" s="18">
        <v>75000</v>
      </c>
      <c r="E63" s="18">
        <v>-1523120</v>
      </c>
      <c r="F63" s="18"/>
      <c r="G63" s="18"/>
      <c r="H63" s="18"/>
    </row>
    <row r="64" spans="2:8" x14ac:dyDescent="0.25">
      <c r="B64" t="s">
        <v>152</v>
      </c>
      <c r="C64" s="18">
        <v>379330</v>
      </c>
      <c r="D64" s="18">
        <v>0</v>
      </c>
      <c r="E64" s="18">
        <v>-379330</v>
      </c>
      <c r="F64" s="18"/>
      <c r="G64" s="18"/>
      <c r="H64" s="18"/>
    </row>
    <row r="65" spans="2:8" x14ac:dyDescent="0.25">
      <c r="B65" t="s">
        <v>153</v>
      </c>
      <c r="C65" s="18">
        <v>0</v>
      </c>
      <c r="D65" s="18">
        <v>0</v>
      </c>
      <c r="E65" s="18">
        <v>0</v>
      </c>
      <c r="F65" s="18"/>
      <c r="G65" s="18"/>
      <c r="H65" s="18"/>
    </row>
    <row r="66" spans="2:8" x14ac:dyDescent="0.25">
      <c r="B66" t="s">
        <v>154</v>
      </c>
      <c r="C66" s="18">
        <v>0</v>
      </c>
      <c r="D66" s="18">
        <v>0</v>
      </c>
      <c r="E66" s="18">
        <v>0</v>
      </c>
      <c r="F66" s="18"/>
      <c r="G66" s="18"/>
      <c r="H66" s="18"/>
    </row>
    <row r="67" spans="2:8" x14ac:dyDescent="0.25">
      <c r="B67" t="s">
        <v>155</v>
      </c>
      <c r="C67" s="18">
        <v>0</v>
      </c>
      <c r="D67" s="18">
        <v>0</v>
      </c>
      <c r="E67" s="18">
        <v>0</v>
      </c>
      <c r="F67" s="18"/>
      <c r="G67" s="18"/>
      <c r="H67" s="18"/>
    </row>
    <row r="68" spans="2:8" x14ac:dyDescent="0.25">
      <c r="B68" t="s">
        <v>156</v>
      </c>
      <c r="C68" s="18">
        <v>25920</v>
      </c>
      <c r="D68" s="18">
        <v>0</v>
      </c>
      <c r="E68" s="18">
        <v>-25920</v>
      </c>
      <c r="F68" s="18"/>
      <c r="G68" s="18"/>
      <c r="H68" s="18"/>
    </row>
    <row r="69" spans="2:8" x14ac:dyDescent="0.25">
      <c r="B69" t="s">
        <v>157</v>
      </c>
      <c r="C69" s="18">
        <v>0</v>
      </c>
      <c r="D69" s="18">
        <v>0</v>
      </c>
      <c r="E69" s="18">
        <v>0</v>
      </c>
      <c r="F69" s="18"/>
      <c r="G69" s="18"/>
      <c r="H69" s="18"/>
    </row>
    <row r="70" spans="2:8" x14ac:dyDescent="0.25">
      <c r="B70" t="s">
        <v>158</v>
      </c>
      <c r="C70" s="18">
        <v>72140</v>
      </c>
      <c r="D70" s="18">
        <v>0</v>
      </c>
      <c r="E70" s="18">
        <v>-72140</v>
      </c>
      <c r="F70" s="18"/>
      <c r="G70" s="18"/>
      <c r="H70" s="18"/>
    </row>
    <row r="71" spans="2:8" x14ac:dyDescent="0.25">
      <c r="B71" t="s">
        <v>159</v>
      </c>
      <c r="C71" s="18">
        <v>5700</v>
      </c>
      <c r="D71" s="18">
        <v>0</v>
      </c>
      <c r="E71" s="18">
        <v>-5700</v>
      </c>
      <c r="F71" s="18"/>
      <c r="G71" s="18"/>
      <c r="H71" s="18"/>
    </row>
    <row r="72" spans="2:8" x14ac:dyDescent="0.25">
      <c r="B72" t="s">
        <v>160</v>
      </c>
      <c r="C72" s="18">
        <v>0</v>
      </c>
      <c r="D72" s="18">
        <v>0</v>
      </c>
      <c r="E72" s="18">
        <v>0</v>
      </c>
      <c r="F72" s="18"/>
      <c r="G72" s="18"/>
      <c r="H72" s="18"/>
    </row>
    <row r="73" spans="2:8" x14ac:dyDescent="0.25">
      <c r="B73" t="s">
        <v>161</v>
      </c>
      <c r="C73" s="18">
        <v>4315095</v>
      </c>
      <c r="D73" s="18">
        <v>22810</v>
      </c>
      <c r="E73" s="18">
        <v>-4292285</v>
      </c>
      <c r="F73" s="18"/>
      <c r="G73" s="18"/>
      <c r="H73" s="18"/>
    </row>
    <row r="74" spans="2:8" x14ac:dyDescent="0.25">
      <c r="B74" t="s">
        <v>162</v>
      </c>
      <c r="C74" s="18">
        <v>0</v>
      </c>
      <c r="D74" s="18">
        <v>0</v>
      </c>
      <c r="E74" s="18">
        <v>0</v>
      </c>
      <c r="F74" s="18"/>
      <c r="G74" s="18"/>
      <c r="H74" s="18"/>
    </row>
    <row r="75" spans="2:8" x14ac:dyDescent="0.25">
      <c r="B75" t="s">
        <v>163</v>
      </c>
      <c r="C75" s="18">
        <v>1895640</v>
      </c>
      <c r="D75" s="18">
        <v>0</v>
      </c>
      <c r="E75" s="18">
        <v>-1895640</v>
      </c>
      <c r="F75" s="18"/>
      <c r="G75" s="18"/>
      <c r="H75" s="18"/>
    </row>
    <row r="76" spans="2:8" x14ac:dyDescent="0.25">
      <c r="B76" t="s">
        <v>164</v>
      </c>
      <c r="C76" s="18">
        <v>0</v>
      </c>
      <c r="D76" s="18">
        <v>0</v>
      </c>
      <c r="E76" s="18">
        <v>0</v>
      </c>
      <c r="F76" s="18"/>
      <c r="G76" s="18"/>
      <c r="H76" s="18"/>
    </row>
    <row r="77" spans="2:8" x14ac:dyDescent="0.25">
      <c r="B77" t="s">
        <v>165</v>
      </c>
      <c r="C77" s="18">
        <v>273255</v>
      </c>
      <c r="D77" s="18">
        <v>0</v>
      </c>
      <c r="E77" s="18">
        <v>-273255</v>
      </c>
      <c r="F77" s="18"/>
      <c r="G77" s="18"/>
      <c r="H77" s="18"/>
    </row>
    <row r="78" spans="2:8" x14ac:dyDescent="0.25">
      <c r="B78" t="s">
        <v>166</v>
      </c>
      <c r="C78" s="18">
        <v>8300</v>
      </c>
      <c r="D78" s="18">
        <v>0</v>
      </c>
      <c r="E78" s="18">
        <v>-8300</v>
      </c>
      <c r="F78" s="18"/>
      <c r="G78" s="18"/>
      <c r="H78" s="18"/>
    </row>
    <row r="79" spans="2:8" x14ac:dyDescent="0.25">
      <c r="B79" t="s">
        <v>167</v>
      </c>
      <c r="C79" s="18">
        <v>1379991</v>
      </c>
      <c r="D79" s="18">
        <v>0</v>
      </c>
      <c r="E79" s="18">
        <v>-1379991</v>
      </c>
      <c r="F79" s="18"/>
      <c r="G79" s="18"/>
      <c r="H79" s="18"/>
    </row>
    <row r="80" spans="2:8" x14ac:dyDescent="0.25">
      <c r="B80" t="s">
        <v>168</v>
      </c>
      <c r="C80" s="18">
        <v>133930</v>
      </c>
      <c r="D80" s="18">
        <v>0</v>
      </c>
      <c r="E80" s="18">
        <v>-133930</v>
      </c>
      <c r="F80" s="18"/>
      <c r="G80" s="18"/>
      <c r="H80" s="18"/>
    </row>
    <row r="81" spans="2:8" x14ac:dyDescent="0.25">
      <c r="B81" t="s">
        <v>169</v>
      </c>
      <c r="C81" s="18">
        <v>0</v>
      </c>
      <c r="D81" s="18">
        <v>0</v>
      </c>
      <c r="E81" s="18">
        <v>0</v>
      </c>
      <c r="F81" s="18"/>
      <c r="G81" s="18"/>
      <c r="H81" s="18"/>
    </row>
    <row r="82" spans="2:8" x14ac:dyDescent="0.25">
      <c r="B82" t="s">
        <v>170</v>
      </c>
      <c r="C82" s="18">
        <v>61365313</v>
      </c>
      <c r="D82" s="18">
        <v>4342670.5</v>
      </c>
      <c r="E82" s="18">
        <v>-57022642.5</v>
      </c>
      <c r="F82" s="18"/>
      <c r="G82" s="18"/>
      <c r="H82" s="18"/>
    </row>
  </sheetData>
  <conditionalFormatting sqref="E8:E82">
    <cfRule type="colorScale" priority="1">
      <colorScale>
        <cfvo type="num" val="&quot;-&quot;"/>
        <cfvo type="num" val="&quot;&gt;0&quot;"/>
        <color rgb="FFC00000"/>
        <color rgb="FF00B050"/>
      </colorScale>
    </cfRule>
  </conditionalFormatting>
  <pageMargins left="0.7" right="0.7" top="0.75" bottom="0.75" header="0.3" footer="0.3"/>
  <pageSetup orientation="portrait" r:id="rId1"/>
  <drawing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A093F4-2BFB-4CCC-AB1A-130C753136BD}">
  <dimension ref="B3:AL92"/>
  <sheetViews>
    <sheetView zoomScale="80" zoomScaleNormal="80" workbookViewId="0">
      <selection activeCell="J15" sqref="J15"/>
    </sheetView>
  </sheetViews>
  <sheetFormatPr defaultRowHeight="15" x14ac:dyDescent="0.25"/>
  <cols>
    <col min="2" max="2" width="11.7109375" bestFit="1" customWidth="1"/>
    <col min="3" max="3" width="21.5703125" bestFit="1" customWidth="1"/>
    <col min="4" max="4" width="26.5703125" bestFit="1" customWidth="1"/>
    <col min="5" max="5" width="14.28515625" bestFit="1" customWidth="1"/>
    <col min="7" max="7" width="48.7109375" bestFit="1" customWidth="1"/>
    <col min="8" max="9" width="23.85546875" bestFit="1" customWidth="1"/>
    <col min="10" max="10" width="18.28515625" bestFit="1" customWidth="1"/>
    <col min="11" max="11" width="22.7109375" bestFit="1" customWidth="1"/>
    <col min="12" max="12" width="11.7109375" bestFit="1" customWidth="1"/>
    <col min="13" max="13" width="17.42578125" bestFit="1" customWidth="1"/>
    <col min="15" max="15" width="15.28515625" bestFit="1" customWidth="1"/>
    <col min="17" max="17" width="48.7109375" bestFit="1" customWidth="1"/>
    <col min="18" max="19" width="13.42578125" bestFit="1" customWidth="1"/>
    <col min="21" max="21" width="22.28515625" bestFit="1" customWidth="1"/>
    <col min="22" max="22" width="16.7109375" bestFit="1" customWidth="1"/>
    <col min="23" max="23" width="13.28515625" bestFit="1" customWidth="1"/>
    <col min="27" max="27" width="48.7109375" bestFit="1" customWidth="1"/>
    <col min="28" max="28" width="17.42578125" bestFit="1" customWidth="1"/>
    <col min="29" max="29" width="14.5703125" bestFit="1" customWidth="1"/>
    <col min="30" max="30" width="16.5703125" bestFit="1" customWidth="1"/>
    <col min="33" max="33" width="14.5703125" bestFit="1" customWidth="1"/>
    <col min="34" max="37" width="25.140625" bestFit="1" customWidth="1"/>
    <col min="38" max="38" width="12.7109375" bestFit="1" customWidth="1"/>
    <col min="44" max="44" width="13.7109375" customWidth="1"/>
  </cols>
  <sheetData>
    <row r="3" spans="15:38" x14ac:dyDescent="0.25">
      <c r="Q3" t="s">
        <v>178</v>
      </c>
      <c r="U3" t="s">
        <v>86</v>
      </c>
      <c r="V3" s="3">
        <f>GETPIVOTDATA("[Measures].[Avr. Cost of Serv.]",$Q$3)</f>
        <v>555670.41634349048</v>
      </c>
      <c r="AA3" s="1" t="s">
        <v>19</v>
      </c>
      <c r="AB3" t="s">
        <v>177</v>
      </c>
      <c r="AC3" t="s">
        <v>83</v>
      </c>
      <c r="AD3" t="s">
        <v>178</v>
      </c>
      <c r="AG3" s="1" t="s">
        <v>87</v>
      </c>
      <c r="AH3" t="s">
        <v>177</v>
      </c>
      <c r="AI3" t="s">
        <v>178</v>
      </c>
      <c r="AJ3" t="s">
        <v>93</v>
      </c>
      <c r="AK3" t="s">
        <v>94</v>
      </c>
    </row>
    <row r="4" spans="15:38" x14ac:dyDescent="0.25">
      <c r="O4" s="3"/>
      <c r="Q4" s="28">
        <v>555670.41634349048</v>
      </c>
      <c r="U4" t="s">
        <v>81</v>
      </c>
      <c r="V4" s="3">
        <f>GETPIVOTDATA("[Measures].[Total FFS]",$Q$23)</f>
        <v>180998509</v>
      </c>
      <c r="AA4" t="s">
        <v>20</v>
      </c>
      <c r="AB4" s="28">
        <v>7531570.4000000004</v>
      </c>
      <c r="AC4" s="2">
        <v>1.8772887026776996E-2</v>
      </c>
      <c r="AD4" s="28">
        <v>13668.911796733211</v>
      </c>
      <c r="AG4" t="s">
        <v>88</v>
      </c>
      <c r="AH4" s="28">
        <v>51217000</v>
      </c>
      <c r="AI4" s="28">
        <v>72340.395480225983</v>
      </c>
      <c r="AJ4" s="11">
        <v>1499.54</v>
      </c>
      <c r="AK4" s="30">
        <v>637.50710868765259</v>
      </c>
    </row>
    <row r="5" spans="15:38" x14ac:dyDescent="0.25">
      <c r="U5" t="s">
        <v>82</v>
      </c>
      <c r="V5" s="3">
        <f>GETPIVOTDATA("[Measures].[Total cap]",$Q$23)</f>
        <v>220195531.60000092</v>
      </c>
      <c r="AA5" t="s">
        <v>21</v>
      </c>
      <c r="AB5" s="28">
        <v>33343.800000000003</v>
      </c>
      <c r="AC5" s="2">
        <v>8.3111404023183112E-5</v>
      </c>
      <c r="AD5" s="28">
        <v>4167.9750000000004</v>
      </c>
      <c r="AG5" t="s">
        <v>89</v>
      </c>
      <c r="AH5" s="28">
        <v>68955110</v>
      </c>
      <c r="AI5" s="28">
        <v>97670.127478753537</v>
      </c>
      <c r="AJ5" s="11">
        <v>3795.22</v>
      </c>
      <c r="AK5" s="30">
        <v>1148.018926951353</v>
      </c>
    </row>
    <row r="6" spans="15:38" x14ac:dyDescent="0.25">
      <c r="U6" t="s">
        <v>84</v>
      </c>
      <c r="V6" s="7">
        <f>GETPIVOTDATA("[Measures].[% of Total Cost]",$AA$3)</f>
        <v>1</v>
      </c>
      <c r="W6" s="7">
        <f>1-V6</f>
        <v>0</v>
      </c>
      <c r="X6" s="8">
        <v>0.03</v>
      </c>
      <c r="Y6" s="8">
        <v>0.03</v>
      </c>
      <c r="AA6" t="s">
        <v>22</v>
      </c>
      <c r="AB6" s="28">
        <v>10658060.6</v>
      </c>
      <c r="AC6" s="2">
        <v>2.6565849742086062E-2</v>
      </c>
      <c r="AD6" s="28">
        <v>16627.239625585025</v>
      </c>
      <c r="AG6" t="s">
        <v>90</v>
      </c>
      <c r="AH6" s="28">
        <v>80388300</v>
      </c>
      <c r="AI6" s="28">
        <v>129868.01292407108</v>
      </c>
      <c r="AJ6" s="11">
        <v>37616.21</v>
      </c>
      <c r="AK6" s="30">
        <v>8039.5816242821984</v>
      </c>
    </row>
    <row r="7" spans="15:38" x14ac:dyDescent="0.25">
      <c r="U7" t="s">
        <v>85</v>
      </c>
      <c r="V7" s="7">
        <f>GETPIVOTDATA("[Measures].[% of Total Cost]",$AA$3)</f>
        <v>1</v>
      </c>
      <c r="W7" s="7">
        <f>V7-2.5%</f>
        <v>0.97499999999999998</v>
      </c>
      <c r="X7" s="8">
        <v>0.05</v>
      </c>
      <c r="Y7" s="8">
        <f>1-V7</f>
        <v>0</v>
      </c>
      <c r="AA7" t="s">
        <v>23</v>
      </c>
      <c r="AB7" s="28">
        <v>189000</v>
      </c>
      <c r="AC7" s="2">
        <v>4.7109373737791151E-4</v>
      </c>
      <c r="AD7" s="28">
        <v>63000</v>
      </c>
      <c r="AG7" t="s">
        <v>91</v>
      </c>
      <c r="AH7" s="28">
        <v>200633630.60000098</v>
      </c>
      <c r="AI7" s="28">
        <v>284586.71007092204</v>
      </c>
      <c r="AJ7" s="11">
        <v>1599.99</v>
      </c>
      <c r="AK7" s="30">
        <v>1065.7308043908672</v>
      </c>
    </row>
    <row r="8" spans="15:38" x14ac:dyDescent="0.25">
      <c r="U8" t="s">
        <v>85</v>
      </c>
      <c r="V8" s="7">
        <f>GETPIVOTDATA("[Measures].[% of Total Cost]",$AA$3)</f>
        <v>1</v>
      </c>
      <c r="W8" s="7">
        <f>GETPIVOTDATA("[Measures].[% of Total Cost]",$AA$3,"[FTransactions].[HMO NAME]","[FTransactions].[HMO NAME].&amp;[PRINCETON HEALTH GROUP]")</f>
        <v>9.5728874094347591E-2</v>
      </c>
      <c r="X8" s="8">
        <f>GETPIVOTDATA("[Measures].[% of Total Cost]",$AA$3,"[FTransactions].[HMO NAME]","[FTransactions].[HMO NAME].&amp;[SONGHAI HEALTH TRUST LTD]")</f>
        <v>0.10969106703126816</v>
      </c>
      <c r="Y8" s="8">
        <f>GETPIVOTDATA("[Measures].[% of Total Cost]",$AA$3,"[FTransactions].[HMO NAME]","[FTransactions].[HMO NAME].&amp;[WISEHEALTH SERVICES LIMITED]")</f>
        <v>0.12308162685106419</v>
      </c>
      <c r="AA8" t="s">
        <v>24</v>
      </c>
      <c r="AB8" s="28">
        <v>7646435.1999999955</v>
      </c>
      <c r="AC8" s="2">
        <v>1.9059194370296382E-2</v>
      </c>
      <c r="AD8" s="28">
        <v>12098.789873417712</v>
      </c>
      <c r="AG8" t="s">
        <v>1</v>
      </c>
      <c r="AH8" s="28">
        <v>401194040.60000092</v>
      </c>
      <c r="AI8" s="28">
        <v>555670.41634349048</v>
      </c>
      <c r="AJ8" s="11">
        <v>2650.52</v>
      </c>
      <c r="AK8" s="30">
        <v>1040.0219703195744</v>
      </c>
    </row>
    <row r="9" spans="15:38" x14ac:dyDescent="0.25">
      <c r="U9" t="s">
        <v>179</v>
      </c>
      <c r="V9" s="17">
        <f>GETPIVOTDATA("[Measures].[Total Cost of Serv.]",$L$24)</f>
        <v>401194040.60000092</v>
      </c>
      <c r="AA9" t="s">
        <v>25</v>
      </c>
      <c r="AB9" s="28">
        <v>164844</v>
      </c>
      <c r="AC9" s="2">
        <v>4.1088347113399175E-4</v>
      </c>
      <c r="AD9" s="28">
        <v>11774.571428571429</v>
      </c>
    </row>
    <row r="10" spans="15:38" x14ac:dyDescent="0.25">
      <c r="AA10" t="s">
        <v>26</v>
      </c>
      <c r="AB10" s="28">
        <v>3774494.5999999987</v>
      </c>
      <c r="AC10" s="2">
        <v>9.4081522107235162E-3</v>
      </c>
      <c r="AD10" s="28">
        <v>8965.5453681710169</v>
      </c>
    </row>
    <row r="11" spans="15:38" x14ac:dyDescent="0.25">
      <c r="AA11" t="s">
        <v>27</v>
      </c>
      <c r="AB11" s="28">
        <v>14770534.600000016</v>
      </c>
      <c r="AC11" s="2">
        <v>3.6816435702559595E-2</v>
      </c>
      <c r="AD11" s="28">
        <v>23595.103194888201</v>
      </c>
      <c r="AH11" s="1" t="s">
        <v>87</v>
      </c>
    </row>
    <row r="12" spans="15:38" x14ac:dyDescent="0.25">
      <c r="AA12" t="s">
        <v>28</v>
      </c>
      <c r="AB12" s="28">
        <v>138966</v>
      </c>
      <c r="AC12" s="2">
        <v>3.4638101750507328E-4</v>
      </c>
      <c r="AD12" s="28">
        <v>5344.8461538461543</v>
      </c>
      <c r="AH12" t="s">
        <v>88</v>
      </c>
      <c r="AI12" t="s">
        <v>89</v>
      </c>
      <c r="AJ12" t="s">
        <v>90</v>
      </c>
      <c r="AK12" t="s">
        <v>91</v>
      </c>
      <c r="AL12" t="s">
        <v>1</v>
      </c>
    </row>
    <row r="13" spans="15:38" x14ac:dyDescent="0.25">
      <c r="AA13" t="s">
        <v>29</v>
      </c>
      <c r="AB13" s="28">
        <v>569823.99999999988</v>
      </c>
      <c r="AC13" s="2">
        <v>1.4203202000403756E-3</v>
      </c>
      <c r="AD13" s="28">
        <v>6475.272727272727</v>
      </c>
      <c r="AG13" t="s">
        <v>83</v>
      </c>
      <c r="AH13" s="22">
        <v>0.12766141771049996</v>
      </c>
      <c r="AI13" s="22">
        <v>0.17187471154076719</v>
      </c>
      <c r="AJ13" s="22">
        <v>0.20037261739924214</v>
      </c>
      <c r="AK13" s="22">
        <v>0.50009125334949089</v>
      </c>
      <c r="AL13" s="2">
        <v>1</v>
      </c>
    </row>
    <row r="14" spans="15:38" x14ac:dyDescent="0.25">
      <c r="AA14" t="s">
        <v>30</v>
      </c>
      <c r="AB14" s="28">
        <v>2000</v>
      </c>
      <c r="AC14" s="2">
        <v>4.9851189140519737E-6</v>
      </c>
      <c r="AD14" s="28">
        <v>1000</v>
      </c>
    </row>
    <row r="15" spans="15:38" x14ac:dyDescent="0.25">
      <c r="AA15" t="s">
        <v>31</v>
      </c>
      <c r="AB15" s="28">
        <v>8802</v>
      </c>
      <c r="AC15" s="2">
        <v>2.1939508340742734E-5</v>
      </c>
      <c r="AD15" s="28">
        <v>1760.4</v>
      </c>
    </row>
    <row r="16" spans="15:38" x14ac:dyDescent="0.25">
      <c r="AA16" t="s">
        <v>32</v>
      </c>
      <c r="AB16" s="28">
        <v>205940</v>
      </c>
      <c r="AC16" s="2">
        <v>5.1331769457993177E-4</v>
      </c>
      <c r="AD16" s="28">
        <v>6864.666666666667</v>
      </c>
    </row>
    <row r="17" spans="2:37" x14ac:dyDescent="0.25">
      <c r="AA17" t="s">
        <v>186</v>
      </c>
      <c r="AB17" s="28">
        <v>301594.80000000005</v>
      </c>
      <c r="AC17" s="2">
        <v>7.5174297092986116E-4</v>
      </c>
      <c r="AD17" s="28">
        <v>4787.2190476190463</v>
      </c>
    </row>
    <row r="18" spans="2:37" ht="15.75" x14ac:dyDescent="0.3">
      <c r="AA18" t="s">
        <v>33</v>
      </c>
      <c r="AB18" s="28">
        <v>32540</v>
      </c>
      <c r="AC18" s="2">
        <v>8.1107884731625616E-5</v>
      </c>
      <c r="AD18" s="28">
        <v>2958.181818181818</v>
      </c>
      <c r="AJ18" s="19"/>
      <c r="AK18" s="20"/>
    </row>
    <row r="19" spans="2:37" ht="15.75" x14ac:dyDescent="0.3">
      <c r="AA19" s="25" t="s">
        <v>34</v>
      </c>
      <c r="AB19" s="29">
        <v>4621460</v>
      </c>
      <c r="AC19" s="27">
        <v>1.1519263828267318E-2</v>
      </c>
      <c r="AD19" s="29">
        <v>10201.898454746137</v>
      </c>
      <c r="AJ19" s="19"/>
      <c r="AK19" s="19"/>
    </row>
    <row r="20" spans="2:37" s="25" customFormat="1" ht="36.75" customHeight="1" x14ac:dyDescent="0.25">
      <c r="B20" s="25" t="str" vm="1">
        <f>CUBEMEMBER("ThisWorkbookDataModel","[Measures].[Dashboardlabel]")</f>
        <v>Dashboardlabel</v>
      </c>
      <c r="W20" s="26"/>
      <c r="AA20" t="s">
        <v>35</v>
      </c>
      <c r="AB20" s="28">
        <v>21607884.699999973</v>
      </c>
      <c r="AC20" s="2">
        <v>5.385893735531206E-2</v>
      </c>
      <c r="AD20" s="28">
        <v>30433.640422535216</v>
      </c>
    </row>
    <row r="21" spans="2:37" ht="36" customHeight="1" x14ac:dyDescent="1.5">
      <c r="B21" t="str" vm="2">
        <f>CUBEVALUE("ThisWorkbookDataModel",CUBEMEMBER("ThisWorkbookDataModel","[Measures].[Dashboardlabel]"))</f>
        <v>Almadina Clinic N.H.I.S Analysis: 2019 to 2020</v>
      </c>
      <c r="W21" s="9"/>
      <c r="AA21" t="s">
        <v>36</v>
      </c>
      <c r="AB21" s="28">
        <v>3155548.2</v>
      </c>
      <c r="AC21" s="2">
        <v>7.8653915080113303E-3</v>
      </c>
      <c r="AD21" s="28">
        <v>8217.5734375000011</v>
      </c>
    </row>
    <row r="22" spans="2:37" ht="40.5" customHeight="1" x14ac:dyDescent="1.5">
      <c r="U22" s="9"/>
      <c r="W22" s="9"/>
      <c r="AA22" t="s">
        <v>37</v>
      </c>
      <c r="AB22" s="28">
        <v>14481096</v>
      </c>
      <c r="AC22" s="2">
        <v>3.6094992782901188E-2</v>
      </c>
      <c r="AD22" s="28">
        <v>55696.523076923077</v>
      </c>
    </row>
    <row r="23" spans="2:37" x14ac:dyDescent="0.25">
      <c r="Q23" s="1" t="s">
        <v>19</v>
      </c>
      <c r="R23" t="s">
        <v>79</v>
      </c>
      <c r="S23" t="s">
        <v>80</v>
      </c>
      <c r="AA23" t="s">
        <v>38</v>
      </c>
      <c r="AB23" s="28">
        <v>7182758.3999999985</v>
      </c>
      <c r="AC23" s="2">
        <v>1.7903452377452844E-2</v>
      </c>
      <c r="AD23" s="28">
        <v>11852.736633663355</v>
      </c>
    </row>
    <row r="24" spans="2:37" x14ac:dyDescent="0.25">
      <c r="B24" s="1" t="s">
        <v>15</v>
      </c>
      <c r="C24" s="1" t="s">
        <v>0</v>
      </c>
      <c r="G24" s="1" t="s">
        <v>19</v>
      </c>
      <c r="H24" t="s">
        <v>16</v>
      </c>
      <c r="I24" t="s">
        <v>17</v>
      </c>
      <c r="J24" t="s">
        <v>18</v>
      </c>
      <c r="L24" s="1" t="s">
        <v>2</v>
      </c>
      <c r="M24" t="s">
        <v>177</v>
      </c>
      <c r="Q24" t="s">
        <v>20</v>
      </c>
      <c r="R24" s="28">
        <v>1161952.4000000001</v>
      </c>
      <c r="S24" s="28">
        <v>6369618</v>
      </c>
      <c r="AA24" t="s">
        <v>39</v>
      </c>
      <c r="AB24" s="28">
        <v>2913068.5999999996</v>
      </c>
      <c r="AC24" s="2">
        <v>7.2609966878954503E-3</v>
      </c>
      <c r="AD24" s="28">
        <v>6854.2790588235284</v>
      </c>
    </row>
    <row r="25" spans="2:37" x14ac:dyDescent="0.25">
      <c r="B25" s="1" t="s">
        <v>2</v>
      </c>
      <c r="C25">
        <v>2019</v>
      </c>
      <c r="D25">
        <v>2020</v>
      </c>
      <c r="G25" t="s">
        <v>20</v>
      </c>
      <c r="H25" s="11">
        <v>3497214.8</v>
      </c>
      <c r="I25" s="11">
        <v>4034355.6</v>
      </c>
      <c r="J25" s="2">
        <v>1.1535910233480655</v>
      </c>
      <c r="L25" t="s">
        <v>3</v>
      </c>
      <c r="M25" s="28">
        <v>25702436.399999999</v>
      </c>
      <c r="Q25" t="s">
        <v>21</v>
      </c>
      <c r="R25" s="28">
        <v>24343.8</v>
      </c>
      <c r="S25" s="28">
        <v>9000</v>
      </c>
      <c r="AA25" t="s">
        <v>187</v>
      </c>
      <c r="AB25" s="28">
        <v>4479287.8999999892</v>
      </c>
      <c r="AC25" s="2">
        <v>1.1164891415887045E-2</v>
      </c>
      <c r="AD25" s="28">
        <v>8714.5678988326763</v>
      </c>
    </row>
    <row r="26" spans="2:37" x14ac:dyDescent="0.25">
      <c r="B26" t="s">
        <v>3</v>
      </c>
      <c r="C26" s="11">
        <v>9350713</v>
      </c>
      <c r="D26" s="11">
        <v>16351723.399999999</v>
      </c>
      <c r="G26" t="s">
        <v>21</v>
      </c>
      <c r="H26" s="11">
        <v>30577.999999999996</v>
      </c>
      <c r="I26" s="11">
        <v>2765.8</v>
      </c>
      <c r="J26" s="2">
        <v>9.0450650794689003E-2</v>
      </c>
      <c r="L26" t="s">
        <v>4</v>
      </c>
      <c r="M26" s="28">
        <v>39578840.599999964</v>
      </c>
      <c r="Q26" t="s">
        <v>22</v>
      </c>
      <c r="R26" s="28">
        <v>2119146.5999999996</v>
      </c>
      <c r="S26" s="28">
        <v>8538914</v>
      </c>
      <c r="AA26" t="s">
        <v>40</v>
      </c>
      <c r="AB26" s="28">
        <v>95470</v>
      </c>
      <c r="AC26" s="2">
        <v>2.3796465136227096E-4</v>
      </c>
      <c r="AD26" s="28">
        <v>5303.8888888888887</v>
      </c>
      <c r="AG26" s="1" t="s">
        <v>87</v>
      </c>
      <c r="AH26" t="s">
        <v>172</v>
      </c>
      <c r="AI26" s="13" t="s">
        <v>174</v>
      </c>
      <c r="AJ26" t="s">
        <v>173</v>
      </c>
      <c r="AK26" t="s">
        <v>92</v>
      </c>
    </row>
    <row r="27" spans="2:37" ht="18.75" customHeight="1" x14ac:dyDescent="0.25">
      <c r="B27" t="s">
        <v>4</v>
      </c>
      <c r="C27" s="11">
        <v>32442000.600000001</v>
      </c>
      <c r="D27" s="11">
        <v>32839276.399999999</v>
      </c>
      <c r="G27" t="s">
        <v>22</v>
      </c>
      <c r="H27" s="11">
        <v>6632013.7999999998</v>
      </c>
      <c r="I27" s="11">
        <v>4026046.8</v>
      </c>
      <c r="J27" s="2">
        <v>0.60706248831991272</v>
      </c>
      <c r="L27" t="s">
        <v>5</v>
      </c>
      <c r="M27" s="28">
        <v>33253159.800000027</v>
      </c>
      <c r="Q27" t="s">
        <v>23</v>
      </c>
      <c r="R27" s="28">
        <v>161000</v>
      </c>
      <c r="S27" s="28">
        <v>28000</v>
      </c>
      <c r="AA27" t="s">
        <v>188</v>
      </c>
      <c r="AB27" s="28">
        <v>19490</v>
      </c>
      <c r="AC27" s="2">
        <v>4.8579983817436484E-5</v>
      </c>
      <c r="AD27" s="28">
        <v>4872.5</v>
      </c>
      <c r="AG27" t="s">
        <v>88</v>
      </c>
      <c r="AH27" s="10">
        <v>68682</v>
      </c>
      <c r="AI27" s="13">
        <v>97.008474576271183</v>
      </c>
      <c r="AJ27" s="12">
        <v>8738</v>
      </c>
      <c r="AK27" s="10">
        <v>59786</v>
      </c>
    </row>
    <row r="28" spans="2:37" ht="18.75" customHeight="1" x14ac:dyDescent="0.25">
      <c r="B28" t="s">
        <v>5</v>
      </c>
      <c r="C28" s="11">
        <v>52396686.400000006</v>
      </c>
      <c r="D28" s="11">
        <v>46137750.399999999</v>
      </c>
      <c r="G28" t="s">
        <v>23</v>
      </c>
      <c r="H28" s="11"/>
      <c r="I28" s="11">
        <v>189000</v>
      </c>
      <c r="J28" s="2"/>
      <c r="L28" t="s">
        <v>6</v>
      </c>
      <c r="M28" s="28">
        <v>28449076.199999988</v>
      </c>
      <c r="Q28" t="s">
        <v>24</v>
      </c>
      <c r="R28" s="28">
        <v>4122705.1999999951</v>
      </c>
      <c r="S28" s="28">
        <v>3523730</v>
      </c>
      <c r="AA28" t="s">
        <v>41</v>
      </c>
      <c r="AB28" s="28">
        <v>20300</v>
      </c>
      <c r="AC28" s="2">
        <v>5.0598956977627532E-5</v>
      </c>
      <c r="AD28" s="28">
        <v>5075</v>
      </c>
      <c r="AG28" t="s">
        <v>89</v>
      </c>
      <c r="AH28" s="10">
        <v>40494</v>
      </c>
      <c r="AI28" s="13">
        <v>57.356940509915013</v>
      </c>
      <c r="AJ28" s="12">
        <v>6566</v>
      </c>
      <c r="AK28" s="10">
        <v>38358</v>
      </c>
    </row>
    <row r="29" spans="2:37" x14ac:dyDescent="0.25">
      <c r="B29" t="s">
        <v>6</v>
      </c>
      <c r="C29" s="11">
        <v>69123496</v>
      </c>
      <c r="D29" s="11">
        <v>57860017</v>
      </c>
      <c r="G29" t="s">
        <v>24</v>
      </c>
      <c r="H29" s="11">
        <v>4683142.5999999968</v>
      </c>
      <c r="I29" s="11">
        <v>2963292.6000000024</v>
      </c>
      <c r="J29" s="2">
        <v>0.63275728567394129</v>
      </c>
      <c r="L29" t="s">
        <v>7</v>
      </c>
      <c r="M29" s="28">
        <v>28457960.800000183</v>
      </c>
      <c r="Q29" t="s">
        <v>25</v>
      </c>
      <c r="R29" s="28">
        <v>39844</v>
      </c>
      <c r="S29" s="28">
        <v>125000</v>
      </c>
      <c r="AA29" t="s">
        <v>42</v>
      </c>
      <c r="AB29" s="28">
        <v>91520</v>
      </c>
      <c r="AC29" s="2">
        <v>2.2811904150701832E-4</v>
      </c>
      <c r="AD29" s="28">
        <v>10168.888888888889</v>
      </c>
      <c r="AG29" t="s">
        <v>90</v>
      </c>
      <c r="AH29" s="10">
        <v>4172</v>
      </c>
      <c r="AI29" s="13">
        <v>6.7290322580645165</v>
      </c>
      <c r="AJ29" s="12">
        <v>1616</v>
      </c>
      <c r="AK29" s="10">
        <v>2438</v>
      </c>
    </row>
    <row r="30" spans="2:37" x14ac:dyDescent="0.25">
      <c r="B30" t="s">
        <v>7</v>
      </c>
      <c r="C30" s="11">
        <v>85756251.800000027</v>
      </c>
      <c r="D30" s="11">
        <v>69685222</v>
      </c>
      <c r="G30" t="s">
        <v>25</v>
      </c>
      <c r="H30" s="11">
        <v>164844</v>
      </c>
      <c r="I30" s="11"/>
      <c r="J30" s="2"/>
      <c r="L30" t="s">
        <v>8</v>
      </c>
      <c r="M30" s="28">
        <v>28701340.400000427</v>
      </c>
      <c r="Q30" t="s">
        <v>26</v>
      </c>
      <c r="R30" s="28">
        <v>2851094.5999999987</v>
      </c>
      <c r="S30" s="28">
        <v>923400</v>
      </c>
      <c r="AA30" t="s">
        <v>43</v>
      </c>
      <c r="AB30" s="28">
        <v>777121.60000000009</v>
      </c>
      <c r="AC30" s="2">
        <v>1.9370217933391664E-3</v>
      </c>
      <c r="AD30" s="28">
        <v>4918.4911392405056</v>
      </c>
      <c r="AG30" t="s">
        <v>91</v>
      </c>
      <c r="AH30" s="10">
        <v>166548</v>
      </c>
      <c r="AI30" s="13">
        <v>236.23829787234044</v>
      </c>
      <c r="AJ30" s="12">
        <v>51368</v>
      </c>
      <c r="AK30" s="10">
        <v>111140</v>
      </c>
    </row>
    <row r="31" spans="2:37" x14ac:dyDescent="0.25">
      <c r="B31" t="s">
        <v>8</v>
      </c>
      <c r="C31" s="11">
        <v>102217882.80000003</v>
      </c>
      <c r="D31" s="11">
        <v>81924931.400000006</v>
      </c>
      <c r="G31" t="s">
        <v>26</v>
      </c>
      <c r="H31" s="11">
        <v>3147610.799999997</v>
      </c>
      <c r="I31" s="11">
        <v>626883.80000000051</v>
      </c>
      <c r="J31" s="2">
        <v>0.19916178963422068</v>
      </c>
      <c r="L31" t="s">
        <v>9</v>
      </c>
      <c r="M31" s="28">
        <v>33617541.600000478</v>
      </c>
      <c r="Q31" t="s">
        <v>27</v>
      </c>
      <c r="R31" s="28">
        <v>7119744.6000000164</v>
      </c>
      <c r="S31" s="28">
        <v>7650790</v>
      </c>
      <c r="AA31" t="s">
        <v>44</v>
      </c>
      <c r="AB31" s="28">
        <v>100170</v>
      </c>
      <c r="AC31" s="2">
        <v>2.4967968081029312E-4</v>
      </c>
      <c r="AD31" s="28">
        <v>4355.217391304348</v>
      </c>
      <c r="AG31" t="s">
        <v>1</v>
      </c>
      <c r="AH31" s="10">
        <v>279896</v>
      </c>
      <c r="AI31" s="28">
        <v>387.66759002770084</v>
      </c>
      <c r="AJ31" s="12">
        <v>68288</v>
      </c>
      <c r="AK31" s="10">
        <v>211722</v>
      </c>
    </row>
    <row r="32" spans="2:37" x14ac:dyDescent="0.25">
      <c r="B32" t="s">
        <v>9</v>
      </c>
      <c r="C32" s="11">
        <v>123784280.40000004</v>
      </c>
      <c r="D32" s="11">
        <v>93976075.399999991</v>
      </c>
      <c r="G32" t="s">
        <v>27</v>
      </c>
      <c r="H32" s="11">
        <v>6896396.7999999942</v>
      </c>
      <c r="I32" s="11">
        <v>7874137.7999999952</v>
      </c>
      <c r="J32" s="2">
        <v>1.1417756298477491</v>
      </c>
      <c r="L32" t="s">
        <v>10</v>
      </c>
      <c r="M32" s="28">
        <v>39153156.60000129</v>
      </c>
      <c r="Q32" t="s">
        <v>28</v>
      </c>
      <c r="R32" s="28">
        <v>35516</v>
      </c>
      <c r="S32" s="28">
        <v>103450</v>
      </c>
      <c r="AA32" t="s">
        <v>45</v>
      </c>
      <c r="AB32" s="28">
        <v>15033236</v>
      </c>
      <c r="AC32" s="2">
        <v>3.7471234561503516E-2</v>
      </c>
      <c r="AD32" s="28">
        <v>22437.665671641789</v>
      </c>
    </row>
    <row r="33" spans="2:30" x14ac:dyDescent="0.25">
      <c r="B33" t="s">
        <v>10</v>
      </c>
      <c r="C33" s="11">
        <v>145852077.19999999</v>
      </c>
      <c r="D33" s="11">
        <v>111061435.2</v>
      </c>
      <c r="G33" t="s">
        <v>28</v>
      </c>
      <c r="H33" s="11">
        <v>107570</v>
      </c>
      <c r="I33" s="11">
        <v>31396</v>
      </c>
      <c r="J33" s="2">
        <v>0.29186576182950635</v>
      </c>
      <c r="L33" t="s">
        <v>11</v>
      </c>
      <c r="M33" s="28">
        <v>36904226.199999973</v>
      </c>
      <c r="Q33" t="s">
        <v>29</v>
      </c>
      <c r="R33" s="28">
        <v>227823.99999999988</v>
      </c>
      <c r="S33" s="28">
        <v>342000</v>
      </c>
      <c r="AA33" t="s">
        <v>46</v>
      </c>
      <c r="AB33" s="28">
        <v>2508938.4</v>
      </c>
      <c r="AC33" s="2">
        <v>6.2536781360156479E-3</v>
      </c>
      <c r="AD33" s="28">
        <v>7168.3954285714281</v>
      </c>
    </row>
    <row r="34" spans="2:30" x14ac:dyDescent="0.25">
      <c r="B34" t="s">
        <v>11</v>
      </c>
      <c r="C34" s="11">
        <v>166045516.40000004</v>
      </c>
      <c r="D34" s="11">
        <v>127772222.20000002</v>
      </c>
      <c r="G34" t="s">
        <v>29</v>
      </c>
      <c r="H34" s="11">
        <v>340166.99999999994</v>
      </c>
      <c r="I34" s="11">
        <v>229657</v>
      </c>
      <c r="J34" s="2">
        <v>0.6751301566583473</v>
      </c>
      <c r="L34" t="s">
        <v>12</v>
      </c>
      <c r="M34" s="28">
        <v>39263710.799999371</v>
      </c>
      <c r="Q34" t="s">
        <v>30</v>
      </c>
      <c r="R34" s="28">
        <v>2000</v>
      </c>
      <c r="S34" s="28"/>
      <c r="AA34" t="s">
        <v>47</v>
      </c>
      <c r="AB34" s="28">
        <v>6944</v>
      </c>
      <c r="AC34" s="2">
        <v>1.7308332869588451E-5</v>
      </c>
      <c r="AD34" s="28">
        <v>1736</v>
      </c>
    </row>
    <row r="35" spans="2:30" x14ac:dyDescent="0.25">
      <c r="B35" t="s">
        <v>12</v>
      </c>
      <c r="C35" s="11">
        <v>184053399.40000007</v>
      </c>
      <c r="D35" s="11">
        <v>149028050</v>
      </c>
      <c r="G35" t="s">
        <v>30</v>
      </c>
      <c r="H35" s="11"/>
      <c r="I35" s="11">
        <v>2000</v>
      </c>
      <c r="J35" s="2"/>
      <c r="L35" t="s">
        <v>13</v>
      </c>
      <c r="M35" s="28">
        <v>33509448.799999274</v>
      </c>
      <c r="Q35" t="s">
        <v>31</v>
      </c>
      <c r="R35" s="28">
        <v>8802</v>
      </c>
      <c r="S35" s="28"/>
      <c r="AA35" t="s">
        <v>48</v>
      </c>
      <c r="AB35" s="28">
        <v>706954.39999999991</v>
      </c>
      <c r="AC35" s="2">
        <v>1.7621258754061322E-3</v>
      </c>
      <c r="AD35" s="28">
        <v>4809.2136054421762</v>
      </c>
    </row>
    <row r="36" spans="2:30" x14ac:dyDescent="0.25">
      <c r="B36" t="s">
        <v>13</v>
      </c>
      <c r="C36" s="11">
        <v>199444993.20000005</v>
      </c>
      <c r="D36" s="11">
        <v>167145905</v>
      </c>
      <c r="G36" t="s">
        <v>31</v>
      </c>
      <c r="H36" s="11">
        <v>5562</v>
      </c>
      <c r="I36" s="11">
        <v>3240</v>
      </c>
      <c r="J36" s="2">
        <v>0.58252427184466016</v>
      </c>
      <c r="L36" t="s">
        <v>14</v>
      </c>
      <c r="M36" s="28">
        <v>34603142.400000542</v>
      </c>
      <c r="Q36" t="s">
        <v>32</v>
      </c>
      <c r="R36" s="28">
        <v>48830</v>
      </c>
      <c r="S36" s="28">
        <v>157110</v>
      </c>
      <c r="AA36" t="s">
        <v>189</v>
      </c>
      <c r="AB36" s="28">
        <v>348780</v>
      </c>
      <c r="AC36" s="2">
        <v>8.6935488742152366E-4</v>
      </c>
      <c r="AD36" s="28">
        <v>11626</v>
      </c>
    </row>
    <row r="37" spans="2:30" x14ac:dyDescent="0.25">
      <c r="B37" t="s">
        <v>14</v>
      </c>
      <c r="C37" s="11">
        <v>215564959.80000007</v>
      </c>
      <c r="D37" s="11">
        <v>185629080.79999995</v>
      </c>
      <c r="G37" t="s">
        <v>32</v>
      </c>
      <c r="H37" s="11">
        <v>119040</v>
      </c>
      <c r="I37" s="11">
        <v>86900</v>
      </c>
      <c r="J37" s="2">
        <v>0.7300067204301075</v>
      </c>
      <c r="L37" t="s">
        <v>1</v>
      </c>
      <c r="M37" s="28">
        <v>401194040.60000092</v>
      </c>
      <c r="Q37" t="s">
        <v>186</v>
      </c>
      <c r="R37" s="28">
        <v>216682.80000000002</v>
      </c>
      <c r="S37" s="28">
        <v>84912</v>
      </c>
      <c r="AA37" t="s">
        <v>49</v>
      </c>
      <c r="AB37" s="28">
        <v>47350</v>
      </c>
      <c r="AC37" s="2">
        <v>1.1802269029018047E-4</v>
      </c>
      <c r="AD37" s="28">
        <v>3156.6666666666665</v>
      </c>
    </row>
    <row r="38" spans="2:30" x14ac:dyDescent="0.25">
      <c r="G38" t="s">
        <v>186</v>
      </c>
      <c r="H38" s="11">
        <v>184283</v>
      </c>
      <c r="I38" s="11">
        <v>117311.8</v>
      </c>
      <c r="J38" s="2">
        <v>0.63658503497338337</v>
      </c>
      <c r="Q38" t="s">
        <v>33</v>
      </c>
      <c r="R38" s="28">
        <v>5400</v>
      </c>
      <c r="S38" s="28">
        <v>27140</v>
      </c>
      <c r="AA38" t="s">
        <v>50</v>
      </c>
      <c r="AB38" s="28">
        <v>2470895.5999999978</v>
      </c>
      <c r="AC38" s="2">
        <v>6.158854195103894E-3</v>
      </c>
      <c r="AD38" s="28">
        <v>6223.9183879093171</v>
      </c>
    </row>
    <row r="39" spans="2:30" x14ac:dyDescent="0.25">
      <c r="G39" t="s">
        <v>33</v>
      </c>
      <c r="H39" s="11">
        <v>24940</v>
      </c>
      <c r="I39" s="11">
        <v>7600</v>
      </c>
      <c r="J39" s="2">
        <v>0.30473135525260625</v>
      </c>
      <c r="Q39" t="s">
        <v>34</v>
      </c>
      <c r="R39" s="28">
        <v>795320</v>
      </c>
      <c r="S39" s="28">
        <v>3826140</v>
      </c>
      <c r="AA39" t="s">
        <v>190</v>
      </c>
      <c r="AB39" s="28">
        <v>3764828</v>
      </c>
      <c r="AC39" s="2">
        <v>9.3840576354762319E-3</v>
      </c>
      <c r="AD39" s="28">
        <v>43273.885057471263</v>
      </c>
    </row>
    <row r="40" spans="2:30" x14ac:dyDescent="0.25">
      <c r="G40" t="s">
        <v>34</v>
      </c>
      <c r="H40" s="11">
        <v>2668152</v>
      </c>
      <c r="I40" s="11">
        <v>1953308</v>
      </c>
      <c r="J40" s="2">
        <v>0.7320827299194349</v>
      </c>
      <c r="Q40" t="s">
        <v>35</v>
      </c>
      <c r="R40" s="28">
        <v>11680294.699999975</v>
      </c>
      <c r="S40" s="28">
        <v>9927590</v>
      </c>
      <c r="AA40" t="s">
        <v>51</v>
      </c>
      <c r="AB40" s="28">
        <v>1946017.2000000004</v>
      </c>
      <c r="AC40" s="2">
        <v>4.8505635753952319E-3</v>
      </c>
      <c r="AD40" s="28">
        <v>6380.3842622950842</v>
      </c>
    </row>
    <row r="41" spans="2:30" x14ac:dyDescent="0.25">
      <c r="B41" s="1" t="s">
        <v>2</v>
      </c>
      <c r="C41" t="s">
        <v>175</v>
      </c>
      <c r="D41" t="s">
        <v>176</v>
      </c>
      <c r="G41" t="s">
        <v>35</v>
      </c>
      <c r="H41" s="11">
        <v>12104646.900000002</v>
      </c>
      <c r="I41" s="11">
        <v>9503237.7999999896</v>
      </c>
      <c r="J41" s="2">
        <v>0.78509004669933724</v>
      </c>
      <c r="Q41" t="s">
        <v>36</v>
      </c>
      <c r="R41" s="28">
        <v>643170.19999999995</v>
      </c>
      <c r="S41" s="28">
        <v>2512378</v>
      </c>
      <c r="AA41" t="s">
        <v>52</v>
      </c>
      <c r="AB41" s="28">
        <v>4146083.2</v>
      </c>
      <c r="AC41" s="2">
        <v>1.0334358889776567E-2</v>
      </c>
      <c r="AD41" s="28">
        <v>9553.1870967741943</v>
      </c>
    </row>
    <row r="42" spans="2:30" x14ac:dyDescent="0.25">
      <c r="B42" t="s">
        <v>3</v>
      </c>
      <c r="C42" s="28">
        <v>515578.40000000416</v>
      </c>
      <c r="D42" s="28">
        <v>13396679.999999916</v>
      </c>
      <c r="G42" t="s">
        <v>36</v>
      </c>
      <c r="H42" s="11">
        <v>1868279.2</v>
      </c>
      <c r="I42" s="11">
        <v>1287269</v>
      </c>
      <c r="J42" s="2">
        <v>0.68901318389671096</v>
      </c>
      <c r="Q42" t="s">
        <v>37</v>
      </c>
      <c r="R42" s="28">
        <v>2553400</v>
      </c>
      <c r="S42" s="28">
        <v>11927696</v>
      </c>
      <c r="AA42" t="s">
        <v>53</v>
      </c>
      <c r="AB42" s="28">
        <v>4360952</v>
      </c>
      <c r="AC42" s="2">
        <v>1.0869932149236391E-2</v>
      </c>
      <c r="AD42" s="28">
        <v>10334.009478672986</v>
      </c>
    </row>
    <row r="43" spans="2:30" x14ac:dyDescent="0.25">
      <c r="B43" t="s">
        <v>4</v>
      </c>
      <c r="C43" s="28">
        <v>1520423.1999999986</v>
      </c>
      <c r="D43" s="28">
        <v>21018485.399999969</v>
      </c>
      <c r="G43" t="s">
        <v>37</v>
      </c>
      <c r="H43" s="11">
        <v>14479736</v>
      </c>
      <c r="I43" s="11">
        <v>1360</v>
      </c>
      <c r="J43" s="2">
        <v>9.3924364366864145E-5</v>
      </c>
      <c r="Q43" t="s">
        <v>38</v>
      </c>
      <c r="R43" s="28">
        <v>3022590.399999998</v>
      </c>
      <c r="S43" s="28">
        <v>4160168</v>
      </c>
      <c r="AA43" t="s">
        <v>54</v>
      </c>
      <c r="AB43" s="28">
        <v>15820617.199999966</v>
      </c>
      <c r="AC43" s="2">
        <v>3.94338290178479E-2</v>
      </c>
      <c r="AD43" s="28">
        <v>22730.771839080455</v>
      </c>
    </row>
    <row r="44" spans="2:30" x14ac:dyDescent="0.25">
      <c r="B44" t="s">
        <v>5</v>
      </c>
      <c r="C44" s="28">
        <v>1131398.9999999942</v>
      </c>
      <c r="D44" s="28">
        <v>15986824.800000032</v>
      </c>
      <c r="G44" t="s">
        <v>38</v>
      </c>
      <c r="H44" s="11">
        <v>3723225.9999999972</v>
      </c>
      <c r="I44" s="11">
        <v>3459532.4000000004</v>
      </c>
      <c r="J44" s="2">
        <v>0.929176042496481</v>
      </c>
      <c r="Q44" t="s">
        <v>39</v>
      </c>
      <c r="R44" s="28">
        <v>1841324.5999999996</v>
      </c>
      <c r="S44" s="28">
        <v>1071744</v>
      </c>
      <c r="AA44" t="s">
        <v>55</v>
      </c>
      <c r="AB44" s="28">
        <v>2855412</v>
      </c>
      <c r="AC44" s="2">
        <v>7.1172841843054873E-3</v>
      </c>
      <c r="AD44" s="28">
        <v>8923.1625000000022</v>
      </c>
    </row>
    <row r="45" spans="2:30" x14ac:dyDescent="0.25">
      <c r="B45" t="s">
        <v>6</v>
      </c>
      <c r="C45" s="28">
        <v>761381.8</v>
      </c>
      <c r="D45" s="28">
        <v>15077654.399999985</v>
      </c>
      <c r="G45" t="s">
        <v>39</v>
      </c>
      <c r="H45" s="11">
        <v>1769501.6</v>
      </c>
      <c r="I45" s="11">
        <v>1143567.0000000002</v>
      </c>
      <c r="J45" s="2">
        <v>0.64626502739528469</v>
      </c>
      <c r="Q45" t="s">
        <v>187</v>
      </c>
      <c r="R45" s="28">
        <v>3276609.8999999892</v>
      </c>
      <c r="S45" s="28">
        <v>1202678</v>
      </c>
      <c r="AA45" t="s">
        <v>56</v>
      </c>
      <c r="AB45" s="28">
        <v>6070454.1999999937</v>
      </c>
      <c r="AC45" s="2">
        <v>1.5130968024653106E-2</v>
      </c>
      <c r="AD45" s="28">
        <v>10631.268301225906</v>
      </c>
    </row>
    <row r="46" spans="2:30" x14ac:dyDescent="0.25">
      <c r="B46" t="s">
        <v>7</v>
      </c>
      <c r="C46" s="28">
        <v>835807.19999999308</v>
      </c>
      <c r="D46" s="28">
        <v>13274457.60000019</v>
      </c>
      <c r="G46" t="s">
        <v>187</v>
      </c>
      <c r="H46" s="11">
        <v>2400319.8999999971</v>
      </c>
      <c r="I46" s="11">
        <v>2078968.0000000049</v>
      </c>
      <c r="J46" s="2">
        <v>0.86612121992573043</v>
      </c>
      <c r="Q46" t="s">
        <v>40</v>
      </c>
      <c r="R46" s="28">
        <v>30600</v>
      </c>
      <c r="S46" s="28">
        <v>64870</v>
      </c>
      <c r="AA46" t="s">
        <v>57</v>
      </c>
      <c r="AB46" s="28">
        <v>198003.40000000002</v>
      </c>
      <c r="AC46" s="2">
        <v>4.9353524719329938E-4</v>
      </c>
      <c r="AD46" s="28">
        <v>2675.721621621622</v>
      </c>
    </row>
    <row r="47" spans="2:30" x14ac:dyDescent="0.25">
      <c r="B47" t="s">
        <v>8</v>
      </c>
      <c r="C47" s="28">
        <v>836934.59999998275</v>
      </c>
      <c r="D47" s="28">
        <v>13687876.800000444</v>
      </c>
      <c r="G47" t="s">
        <v>40</v>
      </c>
      <c r="H47" s="11">
        <v>62530</v>
      </c>
      <c r="I47" s="11">
        <v>32940</v>
      </c>
      <c r="J47" s="2">
        <v>0.52678714217175759</v>
      </c>
      <c r="Q47" t="s">
        <v>188</v>
      </c>
      <c r="R47" s="28">
        <v>19490</v>
      </c>
      <c r="S47" s="28"/>
      <c r="AA47" t="s">
        <v>185</v>
      </c>
      <c r="AB47" s="28">
        <v>8200</v>
      </c>
      <c r="AC47" s="2">
        <v>2.0438987547613092E-5</v>
      </c>
      <c r="AD47" s="28">
        <v>2733.3333333333335</v>
      </c>
    </row>
    <row r="48" spans="2:30" x14ac:dyDescent="0.25">
      <c r="B48" t="s">
        <v>9</v>
      </c>
      <c r="C48" s="28">
        <v>1163078.199999976</v>
      </c>
      <c r="D48" s="28">
        <v>17209809.400000501</v>
      </c>
      <c r="G48" t="s">
        <v>188</v>
      </c>
      <c r="H48" s="11"/>
      <c r="I48" s="11">
        <v>19490</v>
      </c>
      <c r="J48" s="2"/>
      <c r="Q48" t="s">
        <v>41</v>
      </c>
      <c r="R48" s="28">
        <v>6400</v>
      </c>
      <c r="S48" s="28">
        <v>13900</v>
      </c>
      <c r="AA48" t="s">
        <v>58</v>
      </c>
      <c r="AB48" s="28">
        <v>202046.99999999997</v>
      </c>
      <c r="AC48" s="2">
        <v>5.0361416061372945E-4</v>
      </c>
      <c r="AD48" s="28">
        <v>2928.2173913043484</v>
      </c>
    </row>
    <row r="49" spans="2:30" x14ac:dyDescent="0.25">
      <c r="B49" t="s">
        <v>10</v>
      </c>
      <c r="C49" s="28">
        <v>1339289.3999999443</v>
      </c>
      <c r="D49" s="28">
        <v>19773615.200001352</v>
      </c>
      <c r="G49" t="s">
        <v>41</v>
      </c>
      <c r="H49" s="11">
        <v>6700</v>
      </c>
      <c r="I49" s="11">
        <v>13600</v>
      </c>
      <c r="J49" s="2">
        <v>2.0298507462686568</v>
      </c>
      <c r="Q49" t="s">
        <v>42</v>
      </c>
      <c r="R49" s="28">
        <v>0</v>
      </c>
      <c r="S49" s="28">
        <v>91520</v>
      </c>
      <c r="AA49" t="s">
        <v>59</v>
      </c>
      <c r="AB49" s="28">
        <v>38405853.800000064</v>
      </c>
      <c r="AC49" s="2">
        <v>9.5728874094347591E-2</v>
      </c>
      <c r="AD49" s="28">
        <v>53789.711204481755</v>
      </c>
    </row>
    <row r="50" spans="2:30" x14ac:dyDescent="0.25">
      <c r="B50" t="s">
        <v>11</v>
      </c>
      <c r="C50" s="28">
        <v>1252191.9999999942</v>
      </c>
      <c r="D50" s="28">
        <v>18965076.199999981</v>
      </c>
      <c r="G50" t="s">
        <v>42</v>
      </c>
      <c r="H50" s="11"/>
      <c r="I50" s="11">
        <v>91520</v>
      </c>
      <c r="J50" s="2"/>
      <c r="Q50" t="s">
        <v>43</v>
      </c>
      <c r="R50" s="28">
        <v>569121.60000000009</v>
      </c>
      <c r="S50" s="28">
        <v>208000</v>
      </c>
      <c r="AA50" t="s">
        <v>60</v>
      </c>
      <c r="AB50" s="28">
        <v>5367682</v>
      </c>
      <c r="AC50" s="2">
        <v>1.3379266531408163E-2</v>
      </c>
      <c r="AD50" s="28">
        <v>10735.364</v>
      </c>
    </row>
    <row r="51" spans="2:30" x14ac:dyDescent="0.25">
      <c r="B51" t="s">
        <v>12</v>
      </c>
      <c r="C51" s="28">
        <v>1511773.2000000391</v>
      </c>
      <c r="D51" s="28">
        <v>21448385.599999327</v>
      </c>
      <c r="G51" t="s">
        <v>43</v>
      </c>
      <c r="H51" s="11">
        <v>477272.8</v>
      </c>
      <c r="I51" s="11">
        <v>299848.79999999993</v>
      </c>
      <c r="J51" s="2">
        <v>0.6282545328374044</v>
      </c>
      <c r="Q51" t="s">
        <v>44</v>
      </c>
      <c r="R51" s="28">
        <v>33200</v>
      </c>
      <c r="S51" s="28">
        <v>66970</v>
      </c>
      <c r="AA51" t="s">
        <v>61</v>
      </c>
      <c r="AB51" s="28">
        <v>70420</v>
      </c>
      <c r="AC51" s="2">
        <v>1.7552603696377E-4</v>
      </c>
      <c r="AD51" s="28">
        <v>4694.666666666667</v>
      </c>
    </row>
    <row r="52" spans="2:30" x14ac:dyDescent="0.25">
      <c r="B52" t="s">
        <v>13</v>
      </c>
      <c r="C52" s="28">
        <v>1475603.2000000498</v>
      </c>
      <c r="D52" s="28">
        <v>19746825.599999223</v>
      </c>
      <c r="G52" t="s">
        <v>44</v>
      </c>
      <c r="H52" s="11">
        <v>58380</v>
      </c>
      <c r="I52" s="11">
        <v>41790</v>
      </c>
      <c r="J52" s="2">
        <v>0.71582733812949639</v>
      </c>
      <c r="Q52" t="s">
        <v>45</v>
      </c>
      <c r="R52" s="28">
        <v>2893476</v>
      </c>
      <c r="S52" s="28">
        <v>12139760</v>
      </c>
      <c r="AA52" t="s">
        <v>62</v>
      </c>
      <c r="AB52" s="28">
        <v>825112</v>
      </c>
      <c r="AC52" s="2">
        <v>2.056640718705626E-3</v>
      </c>
      <c r="AD52" s="28">
        <v>8777.7872340425529</v>
      </c>
    </row>
    <row r="53" spans="2:30" x14ac:dyDescent="0.25">
      <c r="B53" t="s">
        <v>14</v>
      </c>
      <c r="C53" s="28">
        <v>1175175.5999999843</v>
      </c>
      <c r="D53" s="28">
        <v>17091204.800000556</v>
      </c>
      <c r="G53" t="s">
        <v>45</v>
      </c>
      <c r="H53" s="11">
        <v>6913488</v>
      </c>
      <c r="I53" s="11">
        <v>8119748</v>
      </c>
      <c r="J53" s="2">
        <v>1.1744792209084618</v>
      </c>
      <c r="Q53" t="s">
        <v>46</v>
      </c>
      <c r="R53" s="28">
        <v>456522.39999999991</v>
      </c>
      <c r="S53" s="28">
        <v>2052416</v>
      </c>
      <c r="AA53" t="s">
        <v>63</v>
      </c>
      <c r="AB53" s="28">
        <v>1688756.8000000003</v>
      </c>
      <c r="AC53" s="2">
        <v>4.2093267324569434E-3</v>
      </c>
      <c r="AD53" s="28">
        <v>7155.7491525423748</v>
      </c>
    </row>
    <row r="54" spans="2:30" x14ac:dyDescent="0.25">
      <c r="B54" t="s">
        <v>1</v>
      </c>
      <c r="C54" s="28">
        <v>13518635.800000034</v>
      </c>
      <c r="D54" s="28">
        <v>206676895.80000097</v>
      </c>
      <c r="G54" t="s">
        <v>46</v>
      </c>
      <c r="H54" s="11">
        <v>1511982</v>
      </c>
      <c r="I54" s="11">
        <v>996956.4</v>
      </c>
      <c r="J54" s="2">
        <v>0.65937054806208006</v>
      </c>
      <c r="Q54" t="s">
        <v>47</v>
      </c>
      <c r="R54" s="28">
        <v>6944</v>
      </c>
      <c r="S54" s="28"/>
      <c r="AA54" t="s">
        <v>64</v>
      </c>
      <c r="AB54" s="28">
        <v>433980</v>
      </c>
      <c r="AC54" s="2">
        <v>1.0817209531601378E-3</v>
      </c>
      <c r="AD54" s="28">
        <v>5786.4</v>
      </c>
    </row>
    <row r="55" spans="2:30" x14ac:dyDescent="0.25">
      <c r="G55" t="s">
        <v>47</v>
      </c>
      <c r="H55" s="11">
        <v>5944</v>
      </c>
      <c r="I55" s="11">
        <v>1000</v>
      </c>
      <c r="J55" s="2">
        <v>0.16823687752355315</v>
      </c>
      <c r="Q55" t="s">
        <v>48</v>
      </c>
      <c r="R55" s="28">
        <v>464914.39999999991</v>
      </c>
      <c r="S55" s="28">
        <v>242040</v>
      </c>
      <c r="AA55" t="s">
        <v>65</v>
      </c>
      <c r="AB55" s="28">
        <v>5048412.2</v>
      </c>
      <c r="AC55" s="2">
        <v>1.2583467572075367E-2</v>
      </c>
      <c r="AD55" s="28">
        <v>10741.30255319149</v>
      </c>
    </row>
    <row r="56" spans="2:30" x14ac:dyDescent="0.25">
      <c r="G56" t="s">
        <v>48</v>
      </c>
      <c r="H56" s="11">
        <v>345747.79999999993</v>
      </c>
      <c r="I56" s="11">
        <v>361206.6</v>
      </c>
      <c r="J56" s="2">
        <v>1.0447112027900107</v>
      </c>
      <c r="Q56" t="s">
        <v>189</v>
      </c>
      <c r="R56" s="28">
        <v>165000</v>
      </c>
      <c r="S56" s="28">
        <v>183780</v>
      </c>
      <c r="AA56" t="s">
        <v>66</v>
      </c>
      <c r="AB56" s="28">
        <v>4852149.9999999944</v>
      </c>
      <c r="AC56" s="2">
        <v>1.2094272369408628E-2</v>
      </c>
      <c r="AD56" s="28">
        <v>9018.8661710037104</v>
      </c>
    </row>
    <row r="57" spans="2:30" x14ac:dyDescent="0.25">
      <c r="G57" t="s">
        <v>189</v>
      </c>
      <c r="H57" s="11"/>
      <c r="I57" s="11">
        <v>348780</v>
      </c>
      <c r="J57" s="2"/>
      <c r="Q57" t="s">
        <v>49</v>
      </c>
      <c r="R57" s="28">
        <v>7400</v>
      </c>
      <c r="S57" s="28">
        <v>39950</v>
      </c>
      <c r="AA57" t="s">
        <v>67</v>
      </c>
      <c r="AB57" s="28">
        <v>1568656.2</v>
      </c>
      <c r="AC57" s="2">
        <v>3.9099688461324477E-3</v>
      </c>
      <c r="AD57" s="28">
        <v>7162.813698630137</v>
      </c>
    </row>
    <row r="58" spans="2:30" x14ac:dyDescent="0.25">
      <c r="G58" t="s">
        <v>49</v>
      </c>
      <c r="H58" s="11">
        <v>28590</v>
      </c>
      <c r="I58" s="11">
        <v>18760</v>
      </c>
      <c r="J58" s="2">
        <v>0.65617348723329838</v>
      </c>
      <c r="Q58" t="s">
        <v>50</v>
      </c>
      <c r="R58" s="28">
        <v>2055025.5999999978</v>
      </c>
      <c r="S58" s="28">
        <v>415870</v>
      </c>
      <c r="AA58" t="s">
        <v>68</v>
      </c>
      <c r="AB58" s="28">
        <v>44007402.400000021</v>
      </c>
      <c r="AC58" s="2">
        <v>0.10969106703126816</v>
      </c>
      <c r="AD58" s="28">
        <v>61635.017366946733</v>
      </c>
    </row>
    <row r="59" spans="2:30" x14ac:dyDescent="0.25">
      <c r="G59" t="s">
        <v>50</v>
      </c>
      <c r="H59" s="11">
        <v>1299388.800000001</v>
      </c>
      <c r="I59" s="11">
        <v>1171506.8000000012</v>
      </c>
      <c r="J59" s="2">
        <v>0.9015829596191689</v>
      </c>
      <c r="Q59" t="s">
        <v>190</v>
      </c>
      <c r="R59" s="28">
        <v>192000</v>
      </c>
      <c r="S59" s="28">
        <v>3572828</v>
      </c>
      <c r="AA59" t="s">
        <v>191</v>
      </c>
      <c r="AB59" s="28">
        <v>8552903.799999997</v>
      </c>
      <c r="AC59" s="2">
        <v>2.1318621251723492E-2</v>
      </c>
      <c r="AD59" s="28">
        <v>13426.850549450539</v>
      </c>
    </row>
    <row r="60" spans="2:30" x14ac:dyDescent="0.25">
      <c r="G60" t="s">
        <v>190</v>
      </c>
      <c r="H60" s="11"/>
      <c r="I60" s="11">
        <v>3764828</v>
      </c>
      <c r="J60" s="2"/>
      <c r="Q60" t="s">
        <v>51</v>
      </c>
      <c r="R60" s="28">
        <v>1535667.2000000004</v>
      </c>
      <c r="S60" s="28">
        <v>410350</v>
      </c>
      <c r="AA60" t="s">
        <v>69</v>
      </c>
      <c r="AB60" s="28">
        <v>4600</v>
      </c>
      <c r="AC60" s="2">
        <v>1.1465773502319539E-5</v>
      </c>
      <c r="AD60" s="28">
        <v>2300</v>
      </c>
    </row>
    <row r="61" spans="2:30" x14ac:dyDescent="0.25">
      <c r="G61" t="s">
        <v>51</v>
      </c>
      <c r="H61" s="11">
        <v>992766.00000000047</v>
      </c>
      <c r="I61" s="11">
        <v>953251.2000000003</v>
      </c>
      <c r="J61" s="2">
        <v>0.96019726702969266</v>
      </c>
      <c r="Q61" t="s">
        <v>52</v>
      </c>
      <c r="R61" s="28">
        <v>2000423.2</v>
      </c>
      <c r="S61" s="28">
        <v>2145660</v>
      </c>
      <c r="AA61" t="s">
        <v>70</v>
      </c>
      <c r="AB61" s="28">
        <v>3590929.4000000004</v>
      </c>
      <c r="AC61" s="2">
        <v>8.9506050354826536E-3</v>
      </c>
      <c r="AD61" s="28">
        <v>8236.076605504586</v>
      </c>
    </row>
    <row r="62" spans="2:30" x14ac:dyDescent="0.25">
      <c r="G62" t="s">
        <v>52</v>
      </c>
      <c r="H62" s="11">
        <v>2939295.6</v>
      </c>
      <c r="I62" s="11">
        <v>1206787.6000000001</v>
      </c>
      <c r="J62" s="2">
        <v>0.41057034209148613</v>
      </c>
      <c r="Q62" t="s">
        <v>53</v>
      </c>
      <c r="R62" s="28">
        <v>871500</v>
      </c>
      <c r="S62" s="28">
        <v>3489452</v>
      </c>
      <c r="AA62" t="s">
        <v>71</v>
      </c>
      <c r="AB62" s="28">
        <v>3288542</v>
      </c>
      <c r="AC62" s="2">
        <v>8.1968864619271532E-3</v>
      </c>
      <c r="AD62" s="28">
        <v>6397.9416342412451</v>
      </c>
    </row>
    <row r="63" spans="2:30" x14ac:dyDescent="0.25">
      <c r="G63" t="s">
        <v>53</v>
      </c>
      <c r="H63" s="11">
        <v>3025776</v>
      </c>
      <c r="I63" s="11">
        <v>1335176</v>
      </c>
      <c r="J63" s="2">
        <v>0.44126729804189074</v>
      </c>
      <c r="Q63" t="s">
        <v>54</v>
      </c>
      <c r="R63" s="28">
        <v>11626065.199999966</v>
      </c>
      <c r="S63" s="28">
        <v>4194552</v>
      </c>
      <c r="AA63" t="s">
        <v>72</v>
      </c>
      <c r="AB63" s="28">
        <v>4440652.9999999935</v>
      </c>
      <c r="AC63" s="2">
        <v>1.1068591630520803E-2</v>
      </c>
      <c r="AD63" s="28">
        <v>8724.2691552062788</v>
      </c>
    </row>
    <row r="64" spans="2:30" x14ac:dyDescent="0.25">
      <c r="G64" t="s">
        <v>54</v>
      </c>
      <c r="H64" s="11">
        <v>6461313.6000000006</v>
      </c>
      <c r="I64" s="11">
        <v>9359303.5999999717</v>
      </c>
      <c r="J64" s="2">
        <v>1.4485140606702591</v>
      </c>
      <c r="Q64" t="s">
        <v>55</v>
      </c>
      <c r="R64" s="28">
        <v>854358.00000000023</v>
      </c>
      <c r="S64" s="28">
        <v>2001054</v>
      </c>
      <c r="AA64" t="s">
        <v>73</v>
      </c>
      <c r="AB64" s="28">
        <v>29258073.199999988</v>
      </c>
      <c r="AC64" s="2">
        <v>7.2927487049018552E-2</v>
      </c>
      <c r="AD64" s="28">
        <v>41383.413295615253</v>
      </c>
    </row>
    <row r="65" spans="7:30" x14ac:dyDescent="0.25">
      <c r="G65" t="s">
        <v>55</v>
      </c>
      <c r="H65" s="11">
        <v>1935683.4000000001</v>
      </c>
      <c r="I65" s="11">
        <v>919728.6</v>
      </c>
      <c r="J65" s="2">
        <v>0.47514412739190715</v>
      </c>
      <c r="Q65" t="s">
        <v>56</v>
      </c>
      <c r="R65" s="28">
        <v>4426396.1999999937</v>
      </c>
      <c r="S65" s="28">
        <v>1644058</v>
      </c>
      <c r="AA65" t="s">
        <v>74</v>
      </c>
      <c r="AB65" s="28">
        <v>15901917.999999994</v>
      </c>
      <c r="AC65" s="2">
        <v>3.9636476095751751E-2</v>
      </c>
      <c r="AD65" s="28">
        <v>22620.082503556245</v>
      </c>
    </row>
    <row r="66" spans="7:30" x14ac:dyDescent="0.25">
      <c r="G66" t="s">
        <v>56</v>
      </c>
      <c r="H66" s="11">
        <v>3412195.3999999971</v>
      </c>
      <c r="I66" s="11">
        <v>2658258.8000000026</v>
      </c>
      <c r="J66" s="2">
        <v>0.77904647547441297</v>
      </c>
      <c r="Q66" t="s">
        <v>57</v>
      </c>
      <c r="R66" s="28">
        <v>130059.40000000001</v>
      </c>
      <c r="S66" s="28">
        <v>67944</v>
      </c>
      <c r="AA66" t="s">
        <v>75</v>
      </c>
      <c r="AB66" s="28">
        <v>14725852.999999991</v>
      </c>
      <c r="AC66" s="2">
        <v>3.6705064157924475E-2</v>
      </c>
      <c r="AD66" s="28">
        <v>21249.427128427156</v>
      </c>
    </row>
    <row r="67" spans="7:30" x14ac:dyDescent="0.25">
      <c r="G67" t="s">
        <v>57</v>
      </c>
      <c r="H67" s="11">
        <v>167508.20000000001</v>
      </c>
      <c r="I67" s="11">
        <v>30495.200000000001</v>
      </c>
      <c r="J67" s="2">
        <v>0.18205198312679619</v>
      </c>
      <c r="Q67" t="s">
        <v>185</v>
      </c>
      <c r="R67" s="28">
        <v>1000</v>
      </c>
      <c r="S67" s="28">
        <v>7200</v>
      </c>
      <c r="AA67" t="s">
        <v>192</v>
      </c>
      <c r="AB67" s="28">
        <v>764342.59999999986</v>
      </c>
      <c r="AC67" s="2">
        <v>1.9051693760378306E-3</v>
      </c>
      <c r="AD67" s="28">
        <v>4342.8556818181814</v>
      </c>
    </row>
    <row r="68" spans="7:30" x14ac:dyDescent="0.25">
      <c r="G68" t="s">
        <v>185</v>
      </c>
      <c r="H68" s="11"/>
      <c r="I68" s="11">
        <v>8200</v>
      </c>
      <c r="J68" s="2"/>
      <c r="Q68" t="s">
        <v>58</v>
      </c>
      <c r="R68" s="28">
        <v>151436.99999999997</v>
      </c>
      <c r="S68" s="28">
        <v>50610</v>
      </c>
      <c r="AA68" t="s">
        <v>76</v>
      </c>
      <c r="AB68" s="28">
        <v>1064198.8000000003</v>
      </c>
      <c r="AC68" s="2">
        <v>2.6525787830957073E-3</v>
      </c>
      <c r="AD68" s="28">
        <v>5457.4297435897461</v>
      </c>
    </row>
    <row r="69" spans="7:30" x14ac:dyDescent="0.25">
      <c r="G69" t="s">
        <v>58</v>
      </c>
      <c r="H69" s="11">
        <v>79608.400000000009</v>
      </c>
      <c r="I69" s="11">
        <v>122438.6</v>
      </c>
      <c r="J69" s="2">
        <v>1.5380110641590585</v>
      </c>
      <c r="Q69" t="s">
        <v>59</v>
      </c>
      <c r="R69" s="28">
        <v>31463669.800000064</v>
      </c>
      <c r="S69" s="28">
        <v>6942184</v>
      </c>
      <c r="AA69" t="s">
        <v>77</v>
      </c>
      <c r="AB69" s="28">
        <v>49379615.20000001</v>
      </c>
      <c r="AC69" s="2">
        <v>0.12308162685106419</v>
      </c>
      <c r="AD69" s="28">
        <v>69353.392134831462</v>
      </c>
    </row>
    <row r="70" spans="7:30" x14ac:dyDescent="0.25">
      <c r="G70" t="s">
        <v>59</v>
      </c>
      <c r="H70" s="11">
        <v>19365069.000000011</v>
      </c>
      <c r="I70" s="11">
        <v>19040784.799999923</v>
      </c>
      <c r="J70" s="2">
        <v>0.98325416759423434</v>
      </c>
      <c r="Q70" t="s">
        <v>60</v>
      </c>
      <c r="R70" s="28">
        <v>1049874</v>
      </c>
      <c r="S70" s="28">
        <v>4317808</v>
      </c>
      <c r="AA70" t="s">
        <v>78</v>
      </c>
      <c r="AB70" s="28">
        <v>1885148.2000000011</v>
      </c>
      <c r="AC70" s="2">
        <v>4.6988439738055192E-3</v>
      </c>
      <c r="AD70" s="28">
        <v>6120.6110389610431</v>
      </c>
    </row>
    <row r="71" spans="7:30" x14ac:dyDescent="0.25">
      <c r="G71" t="s">
        <v>60</v>
      </c>
      <c r="H71" s="11">
        <v>3405622</v>
      </c>
      <c r="I71" s="11">
        <v>1962060</v>
      </c>
      <c r="J71" s="2">
        <v>0.57612383288574009</v>
      </c>
      <c r="Q71" t="s">
        <v>61</v>
      </c>
      <c r="R71" s="28">
        <v>9400</v>
      </c>
      <c r="S71" s="28">
        <v>61020</v>
      </c>
      <c r="AA71" t="s">
        <v>1</v>
      </c>
      <c r="AB71" s="28">
        <v>401194040.60000092</v>
      </c>
      <c r="AC71" s="2">
        <v>1</v>
      </c>
      <c r="AD71" s="28">
        <v>555670.41634349048</v>
      </c>
    </row>
    <row r="72" spans="7:30" x14ac:dyDescent="0.25">
      <c r="G72" t="s">
        <v>61</v>
      </c>
      <c r="H72" s="11">
        <v>50700</v>
      </c>
      <c r="I72" s="11">
        <v>19720</v>
      </c>
      <c r="J72" s="2">
        <v>0.38895463510848127</v>
      </c>
      <c r="Q72" t="s">
        <v>62</v>
      </c>
      <c r="R72" s="28">
        <v>79792</v>
      </c>
      <c r="S72" s="28">
        <v>745320</v>
      </c>
    </row>
    <row r="73" spans="7:30" x14ac:dyDescent="0.25">
      <c r="G73" t="s">
        <v>62</v>
      </c>
      <c r="H73" s="11">
        <v>584450</v>
      </c>
      <c r="I73" s="11">
        <v>240662</v>
      </c>
      <c r="J73" s="2">
        <v>0.41177517323979812</v>
      </c>
      <c r="Q73" t="s">
        <v>63</v>
      </c>
      <c r="R73" s="28">
        <v>815186.80000000028</v>
      </c>
      <c r="S73" s="28">
        <v>873570</v>
      </c>
    </row>
    <row r="74" spans="7:30" x14ac:dyDescent="0.25">
      <c r="G74" t="s">
        <v>63</v>
      </c>
      <c r="H74" s="11">
        <v>367334.39999999991</v>
      </c>
      <c r="I74" s="11">
        <v>1321422.3999999999</v>
      </c>
      <c r="J74" s="2">
        <v>3.5973282110251592</v>
      </c>
      <c r="Q74" t="s">
        <v>64</v>
      </c>
      <c r="R74" s="28">
        <v>90000</v>
      </c>
      <c r="S74" s="28">
        <v>343980</v>
      </c>
    </row>
    <row r="75" spans="7:30" x14ac:dyDescent="0.25">
      <c r="G75" t="s">
        <v>64</v>
      </c>
      <c r="H75" s="11">
        <v>164400</v>
      </c>
      <c r="I75" s="11">
        <v>269580</v>
      </c>
      <c r="J75" s="2">
        <v>1.6397810218978102</v>
      </c>
      <c r="Q75" t="s">
        <v>65</v>
      </c>
      <c r="R75" s="28">
        <v>937728.2</v>
      </c>
      <c r="S75" s="28">
        <v>4110684</v>
      </c>
    </row>
    <row r="76" spans="7:30" x14ac:dyDescent="0.25">
      <c r="G76" t="s">
        <v>65</v>
      </c>
      <c r="H76" s="11">
        <v>3051332</v>
      </c>
      <c r="I76" s="11">
        <v>1997080.2</v>
      </c>
      <c r="J76" s="2">
        <v>0.65449456171927534</v>
      </c>
      <c r="Q76" t="s">
        <v>66</v>
      </c>
      <c r="R76" s="28">
        <v>3786169.9999999944</v>
      </c>
      <c r="S76" s="28">
        <v>1065980</v>
      </c>
    </row>
    <row r="77" spans="7:30" x14ac:dyDescent="0.25">
      <c r="G77" t="s">
        <v>66</v>
      </c>
      <c r="H77" s="11">
        <v>2447524.799999998</v>
      </c>
      <c r="I77" s="11">
        <v>2404625.200000002</v>
      </c>
      <c r="J77" s="2">
        <v>0.98247225114940784</v>
      </c>
      <c r="Q77" t="s">
        <v>67</v>
      </c>
      <c r="R77" s="28">
        <v>419144.2</v>
      </c>
      <c r="S77" s="28">
        <v>1149512</v>
      </c>
    </row>
    <row r="78" spans="7:30" x14ac:dyDescent="0.25">
      <c r="G78" t="s">
        <v>67</v>
      </c>
      <c r="H78" s="11">
        <v>1014062</v>
      </c>
      <c r="I78" s="11">
        <v>554594.19999999995</v>
      </c>
      <c r="J78" s="2">
        <v>0.54690364100025435</v>
      </c>
      <c r="Q78" t="s">
        <v>68</v>
      </c>
      <c r="R78" s="28">
        <v>24535752.400000017</v>
      </c>
      <c r="S78" s="28">
        <v>19471650</v>
      </c>
    </row>
    <row r="79" spans="7:30" x14ac:dyDescent="0.25">
      <c r="G79" t="s">
        <v>68</v>
      </c>
      <c r="H79" s="11">
        <v>22713152.599999994</v>
      </c>
      <c r="I79" s="11">
        <v>21294249.79999996</v>
      </c>
      <c r="J79" s="2">
        <v>0.93752946475602705</v>
      </c>
      <c r="Q79" t="s">
        <v>191</v>
      </c>
      <c r="R79" s="28">
        <v>3839477.7999999975</v>
      </c>
      <c r="S79" s="28">
        <v>4713426</v>
      </c>
    </row>
    <row r="80" spans="7:30" x14ac:dyDescent="0.25">
      <c r="G80" t="s">
        <v>191</v>
      </c>
      <c r="H80" s="11">
        <v>3988463.3999999985</v>
      </c>
      <c r="I80" s="11">
        <v>4564440.4000000022</v>
      </c>
      <c r="J80" s="2">
        <v>1.144410752271164</v>
      </c>
      <c r="Q80" t="s">
        <v>69</v>
      </c>
      <c r="R80" s="28">
        <v>1000</v>
      </c>
      <c r="S80" s="28">
        <v>3600</v>
      </c>
    </row>
    <row r="81" spans="7:19" x14ac:dyDescent="0.25">
      <c r="G81" t="s">
        <v>69</v>
      </c>
      <c r="H81" s="11"/>
      <c r="I81" s="11">
        <v>4600</v>
      </c>
      <c r="J81" s="2"/>
      <c r="Q81" t="s">
        <v>70</v>
      </c>
      <c r="R81" s="28">
        <v>1535231.4000000006</v>
      </c>
      <c r="S81" s="28">
        <v>2055698</v>
      </c>
    </row>
    <row r="82" spans="7:19" x14ac:dyDescent="0.25">
      <c r="G82" t="s">
        <v>70</v>
      </c>
      <c r="H82" s="11">
        <v>1819797.6000000006</v>
      </c>
      <c r="I82" s="11">
        <v>1771131.8000000003</v>
      </c>
      <c r="J82" s="2">
        <v>0.97325757545784197</v>
      </c>
      <c r="Q82" t="s">
        <v>71</v>
      </c>
      <c r="R82" s="28">
        <v>784000</v>
      </c>
      <c r="S82" s="28">
        <v>2504542</v>
      </c>
    </row>
    <row r="83" spans="7:19" x14ac:dyDescent="0.25">
      <c r="G83" t="s">
        <v>71</v>
      </c>
      <c r="H83" s="11">
        <v>1766024</v>
      </c>
      <c r="I83" s="11">
        <v>1522518</v>
      </c>
      <c r="J83" s="2">
        <v>0.86211625663071401</v>
      </c>
      <c r="Q83" t="s">
        <v>72</v>
      </c>
      <c r="R83" s="28">
        <v>3132412.9999999935</v>
      </c>
      <c r="S83" s="28">
        <v>1308240</v>
      </c>
    </row>
    <row r="84" spans="7:19" x14ac:dyDescent="0.25">
      <c r="G84" t="s">
        <v>72</v>
      </c>
      <c r="H84" s="11">
        <v>1683338.9999999977</v>
      </c>
      <c r="I84" s="11">
        <v>2757314.0000000028</v>
      </c>
      <c r="J84" s="2">
        <v>1.6380028027628462</v>
      </c>
      <c r="Q84" t="s">
        <v>73</v>
      </c>
      <c r="R84" s="28">
        <v>20748909.199999988</v>
      </c>
      <c r="S84" s="28">
        <v>8509164</v>
      </c>
    </row>
    <row r="85" spans="7:19" x14ac:dyDescent="0.25">
      <c r="G85" t="s">
        <v>73</v>
      </c>
      <c r="H85" s="11">
        <v>13697618.999999989</v>
      </c>
      <c r="I85" s="11">
        <v>15560454.199999951</v>
      </c>
      <c r="J85" s="2">
        <v>1.1359970079471449</v>
      </c>
      <c r="Q85" t="s">
        <v>74</v>
      </c>
      <c r="R85" s="28">
        <v>7925294.9999999944</v>
      </c>
      <c r="S85" s="28">
        <v>7976623</v>
      </c>
    </row>
    <row r="86" spans="7:19" x14ac:dyDescent="0.25">
      <c r="G86" t="s">
        <v>74</v>
      </c>
      <c r="H86" s="11">
        <v>9252242.1999999993</v>
      </c>
      <c r="I86" s="11">
        <v>6649675.7999999989</v>
      </c>
      <c r="J86" s="2">
        <v>0.71870965504988615</v>
      </c>
      <c r="Q86" t="s">
        <v>75</v>
      </c>
      <c r="R86" s="28">
        <v>7600006.9999999907</v>
      </c>
      <c r="S86" s="28">
        <v>7125846</v>
      </c>
    </row>
    <row r="87" spans="7:19" x14ac:dyDescent="0.25">
      <c r="G87" t="s">
        <v>75</v>
      </c>
      <c r="H87" s="11">
        <v>9241744.799999997</v>
      </c>
      <c r="I87" s="11">
        <v>5484108.1999999965</v>
      </c>
      <c r="J87" s="2">
        <v>0.59340614988632867</v>
      </c>
      <c r="Q87" t="s">
        <v>192</v>
      </c>
      <c r="R87" s="28">
        <v>299624.59999999986</v>
      </c>
      <c r="S87" s="28">
        <v>464718</v>
      </c>
    </row>
    <row r="88" spans="7:19" x14ac:dyDescent="0.25">
      <c r="G88" t="s">
        <v>192</v>
      </c>
      <c r="H88" s="11">
        <v>374948.6</v>
      </c>
      <c r="I88" s="11">
        <v>389394</v>
      </c>
      <c r="J88" s="2">
        <v>1.0385263473446762</v>
      </c>
      <c r="Q88" t="s">
        <v>76</v>
      </c>
      <c r="R88" s="28">
        <v>789898.80000000028</v>
      </c>
      <c r="S88" s="28">
        <v>274300</v>
      </c>
    </row>
    <row r="89" spans="7:19" x14ac:dyDescent="0.25">
      <c r="G89" t="s">
        <v>76</v>
      </c>
      <c r="H89" s="11">
        <v>798573.20000000042</v>
      </c>
      <c r="I89" s="11">
        <v>265625.59999999992</v>
      </c>
      <c r="J89" s="2">
        <v>0.33262523711038611</v>
      </c>
      <c r="Q89" t="s">
        <v>77</v>
      </c>
      <c r="R89" s="28">
        <v>38387353.20000001</v>
      </c>
      <c r="S89" s="28">
        <v>10992262</v>
      </c>
    </row>
    <row r="90" spans="7:19" x14ac:dyDescent="0.25">
      <c r="G90" t="s">
        <v>77</v>
      </c>
      <c r="H90" s="11">
        <v>24333097.59999999</v>
      </c>
      <c r="I90" s="11">
        <v>25046517.599999979</v>
      </c>
      <c r="J90" s="2">
        <v>1.0293189141689871</v>
      </c>
      <c r="Q90" t="s">
        <v>78</v>
      </c>
      <c r="R90" s="28">
        <v>1511008.2000000011</v>
      </c>
      <c r="S90" s="28">
        <v>374140</v>
      </c>
    </row>
    <row r="91" spans="7:19" x14ac:dyDescent="0.25">
      <c r="G91" t="s">
        <v>78</v>
      </c>
      <c r="H91" s="11">
        <v>874069.20000000042</v>
      </c>
      <c r="I91" s="11">
        <v>1011079.0000000008</v>
      </c>
      <c r="J91" s="2">
        <v>1.1567493740770185</v>
      </c>
      <c r="Q91" t="s">
        <v>1</v>
      </c>
      <c r="R91" s="28">
        <v>220195531.60000092</v>
      </c>
      <c r="S91" s="28">
        <v>180998509</v>
      </c>
    </row>
    <row r="92" spans="7:19" x14ac:dyDescent="0.25">
      <c r="G92" t="s">
        <v>1</v>
      </c>
      <c r="H92" s="11">
        <v>215564959.80000043</v>
      </c>
      <c r="I92" s="11">
        <v>185629080.80000007</v>
      </c>
      <c r="J92" s="2">
        <v>0.8611282695120086</v>
      </c>
    </row>
  </sheetData>
  <conditionalFormatting pivot="1" sqref="AC4:AC70">
    <cfRule type="top10" dxfId="13" priority="1" rank="3"/>
  </conditionalFormatting>
  <pageMargins left="0.7" right="0.7" top="0.75" bottom="0.75" header="0.3" footer="0.3"/>
  <pageSetup orientation="portrait" r:id="rId11"/>
  <drawing r:id="rId1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1 3 9 e 8 4 6 2 - 7 2 e 9 - 4 9 6 2 - 8 3 2 0 - a 0 1 9 1 f 0 3 3 6 9 4 " > < 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11.xml>��< ? x m l   v e r s i o n = " 1 . 0 "   e n c o d i n g = " U T F - 1 6 " ? > < G e m i n i   x m l n s = " h t t p : / / g e m i n i / p i v o t c u s t o m i z a t i o n / 6 8 1 8 4 9 c c - 3 c 0 d - 4 6 a e - 9 e 9 a - d 8 5 4 d 0 5 d 6 4 b a " > < 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M e a s u r e N a m e > < D i s p l a y N a m e > T o t a l   C o s t   o f   S e r v . < / 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 C o s t   o f   S e r v . < / M e a s u r e N a m e > < D i s p l a y N a m e > A v r .   C o s t   o f   S e r v . < / D i s p l a y N a m e > < V i s i b l e > F a l s e < / V i s i b l e > < / i t e m > < / C a l c u l a t e d F i e l d s > < S A H o s t H a s h > 0 < / S A H o s t H a s h > < G e m i n i F i e l d L i s t V i s i b l e > T r u e < / G e m i n i F i e l d L i s t V i s i b l e > < / S e t t i n g s > ] ] > < / C u s t o m C o n t e n t > < / G e m i n i > 
</file>

<file path=customXml/item12.xml>��< ? x m l   v e r s i o n = " 1 . 0 "   e n c o d i n g = " U T F - 1 6 " ? > < G e m i n i   x m l n s = " h t t p : / / g e m i n i / p i v o t c u s t o m i z a t i o n / 9 f a 4 5 3 8 9 - e 7 e 7 - 4 e e e - b 3 f 4 - a 7 1 0 0 c 5 c 4 e 5 b " > < 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 N H I S   v i s i t < / M e a s u r e N a m e > < D i s p l a y N a m e > A v r .   N H I S   v i s i t < / 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4.xml>��< ? x m l   v e r s i o n = " 1 . 0 "   e n c o d i n g = " U T F - 1 6 " ? > < G e m i n i   x m l n s = " h t t p : / / g e m i n i / p i v o t c u s t o m i z a t i o n / 1 8 8 6 7 6 a f - b 5 e 4 - 4 6 a e - a 5 1 f - c c 0 d 9 9 3 1 1 2 c c " > < 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15.xml>��< ? x m l   v e r s i o n = " 1 . 0 "   e n c o d i n g = " U T F - 1 6 " ? > < G e m i n i   x m l n s = " h t t p : / / g e m i n i / p i v o t c u s t o m i z a t i o n / 8 f 2 3 3 6 4 3 - 0 3 e 1 - 4 9 3 d - b 2 0 c - 4 5 7 b 8 e d 2 b c 9 3 " > < 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16.xml>��< ? x m l   v e r s i o n = " 1 . 0 "   e n c o d i n g = " U T F - 1 6 " ? > < G e m i n i   x m l n s = " h t t p : / / g e m i n i / p i v o t c u s t o m i z a t i o n / T a b l e X M L _ i t e m s _ f 8 d c d f 9 0 - 7 5 4 6 - 4 1 c f - 8 c 5 e - 3 7 b a 5 6 4 6 4 3 4 7 " > < 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 1 1 1 < / i n t > < / v a l u e > < / i t e m > < i t e m > < k e y > < s t r i n g > P R O D U C T   N A M E < / s t r i n g > < / k e y > < v a l u e > < i n t > 1 3 6 < / i n t > < / v a l u e > < / i t e m > < i t e m > < k e y > < s t r i n g > C A T E G O R Y < / s t r i n g > < / k e y > < v a l u e > < i n t > 1 0 0 < / i n t > < / v a l u e > < / i t e m > < i t e m > < k e y > < s t r i n g > S A L E _ P R I C E < / s t r i n g > < / k e y > < v a l u e > < i n t > 1 0 7 < / i n t > < / v a l u e > < / i t e m > < / C o l u m n W i d t h s > < C o l u m n D i s p l a y I n d e x > < i t e m > < k e y > < s t r i n g > P R O D U C T   I D < / s t r i n g > < / k e y > < v a l u e > < i n t > 0 < / i n t > < / v a l u e > < / i t e m > < i t e m > < k e y > < s t r i n g > P R O D U C T   N A M E < / s t r i n g > < / k e y > < v a l u e > < i n t > 1 < / i n t > < / v a l u e > < / i t e m > < i t e m > < k e y > < s t r i n g > C A T E G O R Y < / s t r i n g > < / k e y > < v a l u e > < i n t > 2 < / i n t > < / v a l u e > < / i t e m > < i t e m > < k e y > < s t r i n g > S A L E _ P R I C E < / s t r i n g > < / k e y > < v a l u e > < i n t > 3 < / 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h o w H i d d e n " > < C u s t o m C o n t e n t > < ! [ C D A T A [ T r u e ] ] > < / C u s t o m C o n t e n t > < / G e m i n i > 
</file>

<file path=customXml/item18.xml>��< ? x m l   v e r s i o n = " 1 . 0 "   e n c o d i n g = " U T F - 1 6 " ? > < G e m i n i   x m l n s = " h t t p : / / g e m i n i / p i v o t c u s t o m i z a t i o n / C l i e n t W i n d o w X M L " > < C u s t o m C o n t e n t > < ! [ C D A T A [ F T r a n s a c t i o n s _ 4 8 c a 0 4 1 b - c f 5 8 - 4 d f 3 - 8 5 0 a - 6 7 1 5 e b a 5 0 b 5 4 ] ] > < / C u s t o m C o n t e n t > < / G e m i n i > 
</file>

<file path=customXml/item19.xml>��< ? x m l   v e r s i o n = " 1 . 0 "   e n c o d i n g = " U T F - 1 6 " ? > < G e m i n i   x m l n s = " h t t p : / / g e m i n i / p i v o t c u s t o m i z a t i o n / b 8 f 0 1 f f b - 2 5 8 4 - 4 6 8 a - a 9 7 1 - a f 1 1 1 2 4 6 2 8 0 9 " > < 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2.xml>��< ? x m l   v e r s i o n = " 1 . 0 "   e n c o d i n g = " U T F - 1 6 " ? > < G e m i n i   x m l n s = " h t t p : / / g e m i n i / p i v o t c u s t o m i z a t i o n / f d 7 d 4 9 c 0 - d 8 2 f - 4 0 a c - a d 5 3 - 0 3 0 8 b 6 2 f e 3 b 8 " > < 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20.xml>��< ? x m l   v e r s i o n = " 1 . 0 "   e n c o d i n g = " U T F - 1 6 " ? > < G e m i n i   x m l n s = " h t t p : / / g e m i n i / p i v o t c u s t o m i z a t i o n / 6 2 0 7 6 b c 2 - 5 c 4 7 - 4 7 b a - b 1 0 c - 2 6 0 f 0 2 5 0 e 9 0 4 " > < 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 S e r v i c e s < / M e a s u r e N a m e > < D i s p l a y N a m e > T o t a l   C o s t   o f   S e r v i c e s 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M e a s u r e N a m e > < D i s p l a y N a m e > A v e . D a i l y   C o s t < / D i s p l a y N a m e > < V i s i b l e > F a l s e < / V i s i b l e > < / i t e m > < i t e m > < M e a s u r e N a m e > A v e . M o n t h l y   C o s t < / M e a s u r e N a m e > < D i s p l a y N a m e > A v e . M o n t h l y 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 A v e . D a i l y   N H I S   v i s i t s < / M e a s u r e N a m e > < D i s p l a y N a m e > A v e . D a i l y   N H I S   v i s i t s < / 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C a l c u l a t e d F i e l d s > < S A H o s t H a s h > 0 < / S A H o s t H a s h > < G e m i n i F i e l d L i s t V i s i b l e > T r u e < / G e m i n i F i e l d L i s t V i s i b l e > < / S e t t i n g s > ] ] > < / C u s t o m C o n t e n t > < / G e m i n i > 
</file>

<file path=customXml/item21.xml>��< ? x m l   v e r s i o n = " 1 . 0 "   e n c o d i n g = " U T F - 1 6 " ? > < G e m i n i   x m l n s = " h t t p : / / g e m i n i / p i v o t c u s t o m i z a t i o n / f b 5 1 0 1 2 d - 8 7 2 a - 4 0 c 9 - a 4 c 2 - c 4 3 c 9 1 5 d 7 7 0 8 " > < 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 N H I S   v i s i t < / M e a s u r e N a m e > < D i s p l a y N a m e > A v r .   N H I S   v i s i t < / 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 F T r a n s a c t i o n s _ 4 8 c a 0 4 1 b - c f 5 8 - 4 d f 3 - 8 5 0 a - 6 7 1 5 e b a 5 0 b 5 4 < / K e y > < V a l u e   x m l n s : a = " h t t p : / / s c h e m a s . d a t a c o n t r a c t . o r g / 2 0 0 4 / 0 7 / M i c r o s o f t . A n a l y s i s S e r v i c e s . C o m m o n " > < a : H a s F o c u s > t r u e < / a : H a s F o c u s > < a : S i z e A t D p i 9 6 > 3 3 9 < / a : S i z e A t D p i 9 6 > < a : V i s i b l e > t r u e < / a : V i s i b l e > < / V a l u e > < / K e y V a l u e O f s t r i n g S a n d b o x E d i t o r . M e a s u r e G r i d S t a t e S c d E 3 5 R y > < K e y V a l u e O f s t r i n g S a n d b o x E d i t o r . M e a s u r e G r i d S t a t e S c d E 3 5 R y > < K e y > D H m o - I D _ 8 5 2 8 7 f a c - c d 5 8 - 4 d e 9 - 8 7 d a - 6 0 7 d 7 a a b 6 2 6 e < / K e y > < V a l u e   x m l n s : a = " h t t p : / / s c h e m a s . d a t a c o n t r a c t . o r g / 2 0 0 4 / 0 7 / M i c r o s o f t . A n a l y s i s S e r v i c e s . C o m m o n " > < a : H a s F o c u s > t r u e < / a : H a s F o c u s > < a : S i z e A t D p i 9 6 > 1 1 3 < / a : S i z e A t D p i 9 6 > < a : V i s i b l e > t r u e < / a : V i s i b l e > < / V a l u e > < / K e y V a l u e O f s t r i n g S a n d b o x E d i t o r . M e a s u r e G r i d S t a t e S c d E 3 5 R y > < K e y V a l u e O f s t r i n g S a n d b o x E d i t o r . M e a s u r e G r i d S t a t e S c d E 3 5 R y > < K e y > D i t e m s _ 5 c e 8 a f a d - 7 7 7 c - 4 c 1 8 - 8 c c 9 - 2 3 8 c a f e 7 c a e f < / 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K e y V a l u e O f s t r i n g S a n d b o x E d i t o r . M e a s u r e G r i d S t a t e S c d E 3 5 R y > < K e y > T a b l e 2 < / K e y > < V a l u e   x m l n s : a = " h t t p : / / s c h e m a s . d a t a c o n t r a c t . o r g / 2 0 0 4 / 0 7 / M i c r o s o f t . A n a l y s i s S e r v i c e s . C o m m o n " > < a : H a s F o c u s > t r u e < / a : H a s F o c u s > < a : S i z e A t D p i 9 6 > 2 8 7 < / a : S i z e A t D p i 9 6 > < a : V i s i b l e > t r u e < / a : V i s i b l e > < / V a l u e > < / K e y V a l u e O f s t r i n g S a n d b o x E d i t o r . M e a s u r e G r i d S t a t e S c d E 3 5 R y > < / A r r a y O f K e y V a l u e O f s t r i n g S a n d b o x E d i t o r . M e a s u r e G r i d S t a t e S c d E 3 5 R y > ] ] > < / C u s t o m C o n t e n t > < / G e m i n i > 
</file>

<file path=customXml/item23.xml>��< ? x m l   v e r s i o n = " 1 . 0 "   e n c o d i n g = " U T F - 1 6 " ? > < G e m i n i   x m l n s = " h t t p : / / g e m i n i / p i v o t c u s t o m i z a t i o n / 2 5 d d f 7 2 8 - c 3 c 8 - 4 a 6 c - 9 4 b 2 - a 5 c 7 e f e 7 b d 3 9 " > < 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 S e r v i c e s < / M e a s u r e N a m e > < D i s p l a y N a m e > T o t a l   C o s t   o f   S e r v i c e s 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 A v e . D a i l y   N H I S   v i s i t s < / M e a s u r e N a m e > < D i s p l a y N a m e > A v e . D a i l y   N H I S   v i s i t s < / 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 C o s t   o f   S e r v < / M e a s u r e N a m e > < D i s p l a y N a m e > A v r .   C o s t   o f   S e r v < / 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C a l c u l a t e d F i e l d s > < S A H o s t H a s h > 0 < / S A H o s t H a s h > < G e m i n i F i e l d L i s t V i s i b l e > T r u e < / G e m i n i F i e l d L i s t V i s i b l e > < / S e t t i n g s > ] ] > < / C u s t o m C o n t e n t > < / G e m i n i > 
</file>

<file path=customXml/item24.xml>��< ? x m l   v e r s i o n = " 1 . 0 "   e n c o d i n g = " U T F - 1 6 " ? > < G e m i n i   x m l n s = " h t t p : / / g e m i n i / p i v o t c u s t o m i z a t i o n / e 1 4 e 2 e 5 8 - 9 b 8 8 - 4 9 d d - 8 4 3 e - 8 1 c b a e 2 0 b 3 f f " > < 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25.xml>��< ? x m l   v e r s i o n = " 1 . 0 "   e n c o d i n g = " U T F - 1 6 " ? > < G e m i n i   x m l n s = " h t t p : / / g e m i n i / p i v o t c u s t o m i z a t i o n / 4 6 4 b 4 e f a - 2 c 6 e - 4 4 e 1 - b e d 4 - 4 e 4 d 2 9 6 e d 8 d 2 " > < 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26.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 S N < / s t r i n g > < / k e y > < v a l u e > < i n t > 5 3 < / i n t > < / v a l u e > < / i t e m > < i t e m > < k e y > < s t r i n g > H M O   C a t e g o r y < / s t r i n g > < / k e y > < v a l u e > < i n t > 1 0 8 < / i n t > < / v a l u e > < / i t e m > < / C o l u m n W i d t h s > < C o l u m n D i s p l a y I n d e x > < i t e m > < k e y > < s t r i n g > S N < / s t r i n g > < / k e y > < v a l u e > < i n t > 0 < / i n t > < / v a l u e > < / i t e m > < i t e m > < k e y > < s t r i n g > H M O   C a t e g o r y < / s t r i n g > < / k e y > < v a l u e > < i n t > 1 < / 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O r d e r " > < C u s t o m C o n t e n t > < ! [ C D A T A [ F T r a n s a c t i o n s _ 4 8 c a 0 4 1 b - c f 5 8 - 4 d f 3 - 8 5 0 a - 6 7 1 5 e b a 5 0 b 5 4 , D i t e m s _ 5 c e 8 a f a d - 7 7 7 c - 4 c 1 8 - 8 c c 9 - 2 3 8 c a f e 7 c a e f , D H m o - I D _ 8 5 2 8 7 f a c - c d 5 8 - 4 d e 9 - 8 7 d a - 6 0 7 d 7 a a b 6 2 6 e , C a l e n d a r , T a b l e 2 ] ] > < / C u s t o m C o n t e n t > < / G e m i n i > 
</file>

<file path=customXml/item28.xml>��< ? x m l   v e r s i o n = " 1 . 0 "   e n c o d i n g = " U T F - 1 6 " ? > < G e m i n i   x m l n s = " h t t p : / / g e m i n i / p i v o t c u s t o m i z a t i o n / T a b l e X M L _ D i t e m s _ 5 c e 8 a f a d - 7 7 7 c - 4 c 1 8 - 8 c c 9 - 2 3 8 c a f e 7 c a e f " > < 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 1 1 1 < / i n t > < / v a l u e > < / i t e m > < i t e m > < k e y > < s t r i n g > P R O D U C T   N A M E < / s t r i n g > < / k e y > < v a l u e > < i n t > 1 3 6 < / i n t > < / v a l u e > < / i t e m > < i t e m > < k e y > < s t r i n g > C A T E G O R Y < / s t r i n g > < / k e y > < v a l u e > < i n t > 1 0 0 < / i n t > < / v a l u e > < / i t e m > < i t e m > < k e y > < s t r i n g > S A L E _ P R I C E < / s t r i n g > < / k e y > < v a l u e > < i n t > 1 0 7 < / i n t > < / v a l u e > < / i t e m > < / C o l u m n W i d t h s > < C o l u m n D i s p l a y I n d e x > < i t e m > < k e y > < s t r i n g > P R O D U C T   I D < / s t r i n g > < / k e y > < v a l u e > < i n t > 0 < / i n t > < / v a l u e > < / i t e m > < i t e m > < k e y > < s t r i n g > P R O D U C T   N A M E < / s t r i n g > < / k e y > < v a l u e > < i n t > 1 < / i n t > < / v a l u e > < / i t e m > < i t e m > < k e y > < s t r i n g > C A T E G O R Y < / s t r i n g > < / k e y > < v a l u e > < i n t > 2 < / i n t > < / v a l u e > < / i t e m > < i t e m > < k e y > < s t r i n g > S A L E _ P R I C E < / s t r i n g > < / k e y > < v a l u e > < i n t > 3 < / 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S a n d b o x N o n E m p t y " > < C u s t o m C o n t e n t > < ! [ C D A T A [ 1 ] ] > < / 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 H m o   C a t e g o r y 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 H m o   C a t e g o r y 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 C o l u m n s \ S N < / 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 D H m o - I D 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 D H m o - I D 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 C o l u m n s \ H M O   C O D E < / K e y > < / a : K e y > < a : V a l u e   i : t y p e = " T a b l e W i d g e t B a s e V i e w S t a t e " / > < / a : K e y V a l u e O f D i a g r a m O b j e c t K e y a n y T y p e z b w N T n L X > < a : K e y V a l u e O f D i a g r a m O b j e c t K e y a n y T y p e z b w N T n L X > < a : K e y > < K e y > C o l u m n s \ H M O   N A M E < / 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 D i t e m s 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 D i t e m s 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 C o l u m n s \ S A L E _ P R I C E 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 H m o   I D 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 H m o   I D 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 C o l u m n s \ H M O   C O D E < / K e y > < / a : K e y > < a : V a l u e   i : t y p e = " T a b l e W i d g e t B a s e V i e w S t a t e " / > < / a : K e y V a l u e O f D i a g r a m O b j e c t K e y a n y T y p e z b w N T n L X > < a : K e y V a l u e O f D i a g r a m O b j e c t K e y a n y T y p e z b w N T n L X > < a : K e y > < K e y > C o l u m n s \ H M O   N A M E < / 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 i t e m s 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 i t e m s 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 C o l u m n s \ S A L E _ P R I C E 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 N H I S _ T R A N S A C T I O N S 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 N H I S _ T R A N S A C T I O N S 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 C o l u m n s \ P a t i e n t   N a m e < / K e y > < / a : K e y > < a : V a l u e   i : t y p e = " T a b l e W i d g e t B a s e V i e w S t a t e " / > < / a : K e y V a l u e O f D i a g r a m O b j e c t K e y a n y T y p e z b w N T n L X > < a : K e y V a l u e O f D i a g r a m O b j e c t K e y a n y T y p e z b w N T n L X > < a : K e y > < K e y > C o l u m n s \ H M O   C O D E < / K e y > < / a : K e y > < a : V a l u e   i : t y p e = " T a b l e W i d g e t B a s e V i e w S t a t e " / > < / a : K e y V a l u e O f D i a g r a m O b j e c t K e y a n y T y p e z b w N T n L X > < a : K e y V a l u e O f D i a g r a m O b j e c t K e y a n y T y p e z b w N T n L X > < a : K e y > < K e y > C o l u m n s \ H M O   N A M E < / 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 C o l u m n s \ S e r v i c e s   R e n d e r e d < / K e y > < / a : K e y > < a : V a l u e   i : t y p e = " T a b l e W i d g e t B a s e V i e w S t a t e " / > < / a : K e y V a l u e O f D i a g r a m O b j e c t K e y a n y T y p e z b w N T n L X > < a : K e y V a l u e O f D i a g r a m O b j e c t K e y a n y T y p e z b w N T n L X > < a : K e y > < K e y > C o l u m n s \ L o c a t i o n / D e p a r t m e n t < / K e y > < / a : K e y > < a : V a l u e   i : t y p e = " T a b l e W i d g e t B a s e V i e w S t a t e " / > < / a : K e y V a l u e O f D i a g r a m O b j e c t K e y a n y T y p e z b w N T n L X > < a : K e y V a l u e O f D i a g r a m O b j e c t K e y a n y T y p e z b w N T n L X > < a : K e y > < K e y > C o l u m n s \ 1 0 %   C o - p a y e m e n t < / K e y > < / a : K e y > < a : V a l u e   i : t y p e = " T a b l e W i d g e t B a s e V i e w S t a t e " / > < / a : K e y V a l u e O f D i a g r a m O b j e c t K e y a n y T y p e z b w N T n L X > < a : K e y V a l u e O f D i a g r a m O b j e c t K e y a n y T y p e z b w N T n L X > < a : K e y > < K e y > C o l u m n s \ V a l u e   o f   T r a n s a c t i o n < / K e y > < / a : K e y > < a : V a l u e   i : t y p e = " T a b l e W i d g e t B a s e V i e w S t a t e " / > < / a : K e y V a l u e O f D i a g r a m O b j e c t K e y a n y T y p e z b w N T n L X > < a : K e y V a l u e O f D i a g r a m O b j e c t K e y a n y T y p e z b w N T n L X > < a : K e y > < K e y > C o l u m n s \ C o v e r e d   b y   C a p < / K e y > < / a : K e y > < a : V a l u e   i : t y p e = " T a b l e W i d g e t B a s e V i e w S t a t e " / > < / a : K e y V a l u e O f D i a g r a m O b j e c t K e y a n y T y p e z b w N T n L X > < a : K e y V a l u e O f D i a g r a m O b j e c t K e y a n y T y p e z b w N T n L X > < a : K e y > < K e y > C o l u m n s \ N o t   C o v e r e d   B y   C a p 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 2 0 1 9 t o A p r i l 2 0 2 0 T r a n s a c t i o n s 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 2 0 1 9 t o A p r i l 2 0 2 0 T r a n s a c t i o n s 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 C o l u m n s \ P a t i e n t   N a m e < / K e y > < / a : K e y > < a : V a l u e   i : t y p e = " T a b l e W i d g e t B a s e V i e w S t a t e " / > < / a : K e y V a l u e O f D i a g r a m O b j e c t K e y a n y T y p e z b w N T n L X > < a : K e y V a l u e O f D i a g r a m O b j e c t K e y a n y T y p e z b w N T n L X > < a : K e y > < K e y > C o l u m n s \ H M O   C O D E < / K e y > < / a : K e y > < a : V a l u e   i : t y p e = " T a b l e W i d g e t B a s e V i e w S t a t e " / > < / a : K e y V a l u e O f D i a g r a m O b j e c t K e y a n y T y p e z b w N T n L X > < a : K e y V a l u e O f D i a g r a m O b j e c t K e y a n y T y p e z b w N T n L X > < a : K e y > < K e y > C o l u m n s \ H M O   N A M E < / 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 C o l u m n s \ S e r v i c e s   R e n d e r e d < / K e y > < / a : K e y > < a : V a l u e   i : t y p e = " T a b l e W i d g e t B a s e V i e w S t a t e " / > < / a : K e y V a l u e O f D i a g r a m O b j e c t K e y a n y T y p e z b w N T n L X > < a : K e y V a l u e O f D i a g r a m O b j e c t K e y a n y T y p e z b w N T n L X > < a : K e y > < K e y > C o l u m n s \ L o c a t i o n / D e p a r t m e n t < / K e y > < / a : K e y > < a : V a l u e   i : t y p e = " T a b l e W i d g e t B a s e V i e w S t a t e " / > < / a : K e y V a l u e O f D i a g r a m O b j e c t K e y a n y T y p e z b w N T n L X > < a : K e y V a l u e O f D i a g r a m O b j e c t K e y a n y T y p e z b w N T n L X > < a : K e y > < K e y > C o l u m n s \ 1 0 %   C o - p a y e m e n t < / K e y > < / a : K e y > < a : V a l u e   i : t y p e = " T a b l e W i d g e t B a s e V i e w S t a t e " / > < / a : K e y V a l u e O f D i a g r a m O b j e c t K e y a n y T y p e z b w N T n L X > < a : K e y V a l u e O f D i a g r a m O b j e c t K e y a n y T y p e z b w N T n L X > < a : K e y > < K e y > C o l u m n s \ V a l u e   o f   T r a n s a c t i o n < / K e y > < / a : K e y > < a : V a l u e   i : t y p e = " T a b l e W i d g e t B a s e V i e w S t a t e " / > < / a : K e y V a l u e O f D i a g r a m O b j e c t K e y a n y T y p e z b w N T n L X > < a : K e y V a l u e O f D i a g r a m O b j e c t K e y a n y T y p e z b w N T n L X > < a : K e y > < K e y > C o l u m n s \ C o v e r e d   b y   C a p < / K e y > < / a : K e y > < a : V a l u e   i : t y p e = " T a b l e W i d g e t B a s e V i e w S t a t e " / > < / a : K e y V a l u e O f D i a g r a m O b j e c t K e y a n y T y p e z b w N T n L X > < a : K e y V a l u e O f D i a g r a m O b j e c t K e y a n y T y p e z b w N T n L X > < a : K e y > < K e y > C o l u m n s \ N o t   C o v e r e d   B y   C a p < / 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 C o l u m n s \ P a t i e n t   N a m e < / K e y > < / a : K e y > < a : V a l u e   i : t y p e = " T a b l e W i d g e t B a s e V i e w S t a t e " / > < / a : K e y V a l u e O f D i a g r a m O b j e c t K e y a n y T y p e z b w N T n L X > < a : K e y V a l u e O f D i a g r a m O b j e c t K e y a n y T y p e z b w N T n L X > < a : K e y > < K e y > C o l u m n s \ H M O   C O D E < / K e y > < / a : K e y > < a : V a l u e   i : t y p e = " T a b l e W i d g e t B a s e V i e w S t a t e " / > < / a : K e y V a l u e O f D i a g r a m O b j e c t K e y a n y T y p e z b w N T n L X > < a : K e y V a l u e O f D i a g r a m O b j e c t K e y a n y T y p e z b w N T n L X > < a : K e y > < K e y > C o l u m n s \ H M O   N A M E < / 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 C o l u m n s \ S e r v i c e s   R e n d e r e d < / K e y > < / a : K e y > < a : V a l u e   i : t y p e = " T a b l e W i d g e t B a s e V i e w S t a t e " / > < / a : K e y V a l u e O f D i a g r a m O b j e c t K e y a n y T y p e z b w N T n L X > < a : K e y V a l u e O f D i a g r a m O b j e c t K e y a n y T y p e z b w N T n L X > < a : K e y > < K e y > C o l u m n s \ L o c a t i o n / D e p a r t m e n t < / K e y > < / a : K e y > < a : V a l u e   i : t y p e = " T a b l e W i d g e t B a s e V i e w S t a t e " / > < / a : K e y V a l u e O f D i a g r a m O b j e c t K e y a n y T y p e z b w N T n L X > < a : K e y V a l u e O f D i a g r a m O b j e c t K e y a n y T y p e z b w N T n L X > < a : K e y > < K e y > C o l u m n s \ 1 0 %   C o - p a y e m e n t < / K e y > < / a : K e y > < a : V a l u e   i : t y p e = " T a b l e W i d g e t B a s e V i e w S t a t e " / > < / a : K e y V a l u e O f D i a g r a m O b j e c t K e y a n y T y p e z b w N T n L X > < a : K e y V a l u e O f D i a g r a m O b j e c t K e y a n y T y p e z b w N T n L X > < a : K e y > < K e y > C o l u m n s \ V a l u e   o f   T r a n s a c t i o n < / K e y > < / a : K e y > < a : V a l u e   i : t y p e = " T a b l e W i d g e t B a s e V i e w S t a t e " / > < / a : K e y V a l u e O f D i a g r a m O b j e c t K e y a n y T y p e z b w N T n L X > < a : K e y V a l u e O f D i a g r a m O b j e c t K e y a n y T y p e z b w N T n L X > < a : K e y > < K e y > C o l u m n s \ C o v e r e d   b y   C a p < / K e y > < / a : K e y > < a : V a l u e   i : t y p e = " T a b l e W i d g e t B a s e V i e w S t a t e " / > < / a : K e y V a l u e O f D i a g r a m O b j e c t K e y a n y T y p e z b w N T n L X > < a : K e y V a l u e O f D i a g r a m O b j e c t K e y a n y T y p e z b w N T n L X > < a : K e y > < K e y > C o l u m n s \ N o t   C o v e r e d   B y   C a p < / 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0.xml>��< ? x m l   v e r s i o n = " 1 . 0 "   e n c o d i n g = " U T F - 1 6 " ? > < G e m i n i   x m l n s = " h t t p : / / g e m i n i / p i v o t c u s t o m i z a t i o n / T a b l e X M L _ N H I S _ T R A N S A C T I O N S _ 2 5 b d e 5 0 0 - b 7 7 0 - 4 f 4 8 - a 8 7 e - e 2 e 7 5 8 2 f c 0 2 d " > < 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 P a t i e n t   N a m e < / s t r i n g > < / k e y > < v a l u e > < i n t > 1 2 0 < / i n t > < / v a l u e > < / i t e m > < i t e m > < k e y > < s t r i n g > H M O   C O D E < / s t r i n g > < / k e y > < v a l u e > < i n t > 1 0 4 < / i n t > < / v a l u e > < / i t e m > < i t e m > < k e y > < s t r i n g > H M O   N A M E < / s t r i n g > < / k e y > < v a l u e > < i n t > 1 0 8 < / i n t > < / v a l u e > < / i t e m > < i t e m > < k e y > < s t r i n g > H M O   C A T E G O R Y < / s t r i n g > < / k e y > < v a l u e > < i n t > 1 3 4 < / i n t > < / v a l u e > < / i t e m > < i t e m > < k e y > < s t r i n g > S e r v i c e s   R e n d e r e d < / s t r i n g > < / k e y > < v a l u e > < i n t > 1 5 1 < / i n t > < / v a l u e > < / i t e m > < i t e m > < k e y > < s t r i n g > L o c a t i o n / D e p a r t m e n t < / s t r i n g > < / k e y > < v a l u e > < i n t > 1 6 8 < / i n t > < / v a l u e > < / i t e m > < i t e m > < k e y > < s t r i n g > 1 0 %   C o - p a y e m e n t < / s t r i n g > < / k e y > < v a l u e > < i n t > 1 4 8 < / i n t > < / v a l u e > < / i t e m > < i t e m > < k e y > < s t r i n g > V a l u e   o f   T r a n s a c t i o n < / s t r i n g > < / k e y > < v a l u e > < i n t > 1 5 9 < / i n t > < / v a l u e > < / i t e m > < i t e m > < k e y > < s t r i n g > C o v e r e d   b y   C a p < / s t r i n g > < / k e y > < v a l u e > < i n t > 1 3 2 < / i n t > < / v a l u e > < / i t e m > < i t e m > < k e y > < s t r i n g > N o t   C o v e r e d   B y   C a p < / s t r i n g > < / k e y > < v a l u e > < i n t > 1 5 8 < / i n t > < / v a l u e > < / i t e m > < / C o l u m n W i d t h s > < C o l u m n D i s p l a y I n d e x > < i t e m > < k e y > < s t r i n g > D a t e < / s t r i n g > < / k e y > < v a l u e > < i n t > 0 < / i n t > < / v a l u e > < / i t e m > < i t e m > < k e y > < s t r i n g > P a t i e n t   N a m e < / s t r i n g > < / k e y > < v a l u e > < i n t > 1 < / i n t > < / v a l u e > < / i t e m > < i t e m > < k e y > < s t r i n g > H M O   C O D E < / s t r i n g > < / k e y > < v a l u e > < i n t > 2 < / i n t > < / v a l u e > < / i t e m > < i t e m > < k e y > < s t r i n g > H M O   N A M E < / s t r i n g > < / k e y > < v a l u e > < i n t > 3 < / i n t > < / v a l u e > < / i t e m > < i t e m > < k e y > < s t r i n g > H M O   C A T E G O R Y < / s t r i n g > < / k e y > < v a l u e > < i n t > 4 < / i n t > < / v a l u e > < / i t e m > < i t e m > < k e y > < s t r i n g > S e r v i c e s   R e n d e r e d < / s t r i n g > < / k e y > < v a l u e > < i n t > 5 < / i n t > < / v a l u e > < / i t e m > < i t e m > < k e y > < s t r i n g > L o c a t i o n / D e p a r t m e n t < / s t r i n g > < / k e y > < v a l u e > < i n t > 6 < / i n t > < / v a l u e > < / i t e m > < i t e m > < k e y > < s t r i n g > 1 0 %   C o - p a y e m e n t < / s t r i n g > < / k e y > < v a l u e > < i n t > 7 < / i n t > < / v a l u e > < / i t e m > < i t e m > < k e y > < s t r i n g > V a l u e   o f   T r a n s a c t i o n < / s t r i n g > < / k e y > < v a l u e > < i n t > 8 < / i n t > < / v a l u e > < / i t e m > < i t e m > < k e y > < s t r i n g > C o v e r e d   b y   C a p < / s t r i n g > < / k e y > < v a l u e > < i n t > 9 < / i n t > < / v a l u e > < / i t e m > < i t e m > < k e y > < s t r i n g > N o t   C o v e r e d   B y   C a p < / s t r i n g > < / k e y > < v a l u e > < i n t > 1 0 < / 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6 0 a c b d d e - e 4 8 8 - 4 4 d e - b 3 b 2 - c d 3 e d 2 5 5 f 9 a 2 " > < 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M e a s u r e N a m e > < D i s p l a y N a m e > T o t a l   C o s t   o f   S e r v . < / 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 C o s t   o f   S e r v . < / M e a s u r e N a m e > < D i s p l a y N a m e > A v r .   C o s t   o f   S e r v . < / D i s p l a y N a m e > < V i s i b l e > F a l s e < / V i s i b l e > < / i t e m > < / C a l c u l a t e d F i e l d s > < S A H o s t H a s h > 0 < / S A H o s t H a s h > < G e m i n i F i e l d L i s t V i s i b l e > T r u e < / G e m i n i F i e l d L i s t V i s i b l e > < / S e t t i n g s > ] ] > < / C u s t o m C o n t e n t > < / G e m i n i > 
</file>

<file path=customXml/item32.xml>��< ? x m l   v e r s i o n = " 1 . 0 "   e n c o d i n g = " U T F - 1 6 " ? > < G e m i n i   x m l n s = " h t t p : / / g e m i n i / p i v o t c u s t o m i z a t i o n / T a b l e X M L _ 2 0 1 9 t o A p r i l 2 0 2 0 T r a n s a c t i o n s _ f 0 5 f c 5 a 2 - d b 4 b - 4 b c 1 - b 1 2 5 - a c 2 2 7 f e b e 9 f 9 " > < 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 P a t i e n t   N a m e < / s t r i n g > < / k e y > < v a l u e > < i n t > 1 2 0 < / i n t > < / v a l u e > < / i t e m > < i t e m > < k e y > < s t r i n g > H M O   C O D E < / s t r i n g > < / k e y > < v a l u e > < i n t > 1 0 4 < / i n t > < / v a l u e > < / i t e m > < i t e m > < k e y > < s t r i n g > H M O   N A M E < / s t r i n g > < / k e y > < v a l u e > < i n t > 1 0 8 < / i n t > < / v a l u e > < / i t e m > < i t e m > < k e y > < s t r i n g > H M O   C A T E G O R Y < / s t r i n g > < / k e y > < v a l u e > < i n t > 1 3 4 < / i n t > < / v a l u e > < / i t e m > < i t e m > < k e y > < s t r i n g > S e r v i c e s   R e n d e r e d < / s t r i n g > < / k e y > < v a l u e > < i n t > 1 5 1 < / i n t > < / v a l u e > < / i t e m > < i t e m > < k e y > < s t r i n g > L o c a t i o n / D e p a r t m e n t < / s t r i n g > < / k e y > < v a l u e > < i n t > 1 6 8 < / i n t > < / v a l u e > < / i t e m > < i t e m > < k e y > < s t r i n g > 1 0 %   C o - p a y e m e n t < / s t r i n g > < / k e y > < v a l u e > < i n t > 1 4 8 < / i n t > < / v a l u e > < / i t e m > < i t e m > < k e y > < s t r i n g > V a l u e   o f   T r a n s a c t i o n < / s t r i n g > < / k e y > < v a l u e > < i n t > 1 5 9 < / i n t > < / v a l u e > < / i t e m > < i t e m > < k e y > < s t r i n g > C o v e r e d   b y   C a p < / s t r i n g > < / k e y > < v a l u e > < i n t > 1 3 2 < / i n t > < / v a l u e > < / i t e m > < i t e m > < k e y > < s t r i n g > N o t   C o v e r e d   B y   C a p < / s t r i n g > < / k e y > < v a l u e > < i n t > 1 5 8 < / i n t > < / v a l u e > < / i t e m > < i t e m > < k e y > < s t r i n g > P R O D U C T   I D < / s t r i n g > < / k e y > < v a l u e > < i n t > 1 1 1 < / i n t > < / v a l u e > < / i t e m > < i t e m > < k e y > < s t r i n g > C A T E G O R Y < / s t r i n g > < / k e y > < v a l u e > < i n t > 1 0 0 < / i n t > < / v a l u e > < / i t e m > < / C o l u m n W i d t h s > < C o l u m n D i s p l a y I n d e x > < i t e m > < k e y > < s t r i n g > D a t e < / s t r i n g > < / k e y > < v a l u e > < i n t > 0 < / i n t > < / v a l u e > < / i t e m > < i t e m > < k e y > < s t r i n g > P a t i e n t   N a m e < / s t r i n g > < / k e y > < v a l u e > < i n t > 1 < / i n t > < / v a l u e > < / i t e m > < i t e m > < k e y > < s t r i n g > H M O   C O D E < / s t r i n g > < / k e y > < v a l u e > < i n t > 2 < / i n t > < / v a l u e > < / i t e m > < i t e m > < k e y > < s t r i n g > H M O   N A M E < / s t r i n g > < / k e y > < v a l u e > < i n t > 3 < / i n t > < / v a l u e > < / i t e m > < i t e m > < k e y > < s t r i n g > H M O   C A T E G O R Y < / s t r i n g > < / k e y > < v a l u e > < i n t > 4 < / i n t > < / v a l u e > < / i t e m > < i t e m > < k e y > < s t r i n g > S e r v i c e s   R e n d e r e d < / s t r i n g > < / k e y > < v a l u e > < i n t > 5 < / i n t > < / v a l u e > < / i t e m > < i t e m > < k e y > < s t r i n g > L o c a t i o n / D e p a r t m e n t < / s t r i n g > < / k e y > < v a l u e > < i n t > 6 < / i n t > < / v a l u e > < / i t e m > < i t e m > < k e y > < s t r i n g > 1 0 %   C o - p a y e m e n t < / s t r i n g > < / k e y > < v a l u e > < i n t > 7 < / i n t > < / v a l u e > < / i t e m > < i t e m > < k e y > < s t r i n g > V a l u e   o f   T r a n s a c t i o n < / s t r i n g > < / k e y > < v a l u e > < i n t > 8 < / i n t > < / v a l u e > < / i t e m > < i t e m > < k e y > < s t r i n g > C o v e r e d   b y   C a p < / s t r i n g > < / k e y > < v a l u e > < i n t > 9 < / i n t > < / v a l u e > < / i t e m > < i t e m > < k e y > < s t r i n g > N o t   C o v e r e d   B y   C a p < / s t r i n g > < / k e y > < v a l u e > < i n t > 1 0 < / i n t > < / v a l u e > < / i t e m > < i t e m > < k e y > < s t r i n g > P R O D U C T   I D < / s t r i n g > < / k e y > < v a l u e > < i n t > 1 1 < / i n t > < / v a l u e > < / i t e m > < i t e m > < k e y > < s t r i n g > C A T E G O R Y < / s t r i n g > < / k e y > < v a l u e > < i n t > 1 2 < / 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5 2 b a e f 5 9 - 6 1 8 7 - 4 a f 9 - b 4 e c - 5 6 3 5 a 0 c 5 7 8 2 4 " > < C u s t o m C o n t e n t > < ! [ C D A T A [ < ? x m l   v e r s i o n = " 1 . 0 "   e n c o d i n g = " u t f - 1 6 " ? > < S e t t i n g s > < C a l c u l a t e d F i e l d s > < i t e m > < M e a s u r e N a m e > T o t a l   S e r v i c e s   u n d e r   C a p < / M e a s u r e N a m e > < D i s p l a y N a m e > T o t a l   S e r v i c e s   u n d e r   C a p < / D i s p l a y N a m e > < V i s i b l e > F a l s e < / V i s i b l e > < / i t e m > < i t e m > < M e a s u r e N a m e > A v e r a g e   S e r v i c e s   u n d e r   C a p < / M e a s u r e N a m e > < D i s p l a y N a m e > A v e r a g e   S e r v i c e s   u n d e r   C a p < / D i s p l a y N a m e > < V i s i b l e > F a l s e < / V i s i b l e > < / i t e m > < i t e m > < M e a s u r e N a m e > T o t a l   F F S < / M e a s u r e N a m e > < D i s p l a y N a m e > T o t a l   F F S < / D i s p l a y N a m e > < V i s i b l e > F a l s e < / V i s i b l e > < / i t e m > < i t e m > < M e a s u r e N a m e > A v e r a g e   F F S < / M e a s u r e N a m e > < D i s p l a y N a m e > A v e r a g e   F F S < / D i s p l a y N a m e > < V i s i b l e > F a l s e < / V i s i b l e > < / i t e m > < / C a l c u l a t e d F i e l d s > < S A H o s t H a s h > 0 < / S A H o s t H a s h > < G e m i n i F i e l d L i s t V i s i b l e > T r u e < / G e m i n i F i e l d L i s t V i s i b l e > < / S e t t i n g s > ] ] > < / C u s t o m C o n t e n t > < / G e m i n i > 
</file>

<file path=customXml/item3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 2 0 2 3 - 0 7 - 2 1 T 1 3 : 5 5 : 3 9 . 3 6 6 4 4 7 3 + 0 1 : 0 0 < / L a s t P r o c e s s e d T i m e > < / D a t a M o d e l i n g S a n d b o x . S e r i a l i z e d S a n d b o x E r r o r C a c h e > ] ] > < / C u s t o m C o n t e n t > < / G e m i n i > 
</file>

<file path=customXml/item35.xml>��< ? x m l   v e r s i o n = " 1 . 0 "   e n c o d i n g = " U T F - 1 6 " ? > < G e m i n i   x m l n s = " h t t p : / / g e m i n i / p i v o t c u s t o m i z a t i o n / f 5 b f 1 d f e - 2 9 c 2 - 4 4 b c - 8 f 9 4 - 3 4 9 a 0 6 8 7 2 1 b d " > < 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36.xml>��< ? x m l   v e r s i o n = " 1 . 0 "   e n c o d i n g = " U T F - 1 6 " ? > < G e m i n i   x m l n s = " h t t p : / / g e m i n i / p i v o t c u s t o m i z a t i o n / 3 d 4 4 b a f a - f b 4 2 - 4 e e c - 8 3 6 8 - 4 8 5 e 5 d b a 0 a b 4 " > < 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37.xml>��< ? x m l   v e r s i o n = " 1 . 0 "   e n c o d i n g = " U T F - 1 6 " ? > < G e m i n i   x m l n s = " h t t p : / / g e m i n i / p i v o t c u s t o m i z a t i o n / T a b l e X M L _ H m o   I D _ 0 f 2 f c 2 e 2 - e b 2 8 - 4 7 8 0 - 8 2 e d - a 4 5 4 7 5 e 7 2 e 8 0 " > < C u s t o m C o n t e n t > < ! [ C D A T A [ < T a b l e W i d g e t G r i d S e r i a l i z a t i o n   x m l n s : x s d = " h t t p : / / w w w . w 3 . o r g / 2 0 0 1 / X M L S c h e m a "   x m l n s : x s i = " h t t p : / / w w w . w 3 . o r g / 2 0 0 1 / X M L S c h e m a - i n s t a n c e " > < C o l u m n S u g g e s t e d T y p e   / > < C o l u m n F o r m a t   / > < C o l u m n A c c u r a c y   / > < C o l u m n C u r r e n c y S y m b o l   / > < C o l u m n P o s i t i v e P a t t e r n   / > < C o l u m n N e g a t i v e P a t t e r n   / > < C o l u m n W i d t h s > < i t e m > < k e y > < s t r i n g > H M O   C O D E < / s t r i n g > < / k e y > < v a l u e > < i n t > 1 0 4 < / i n t > < / v a l u e > < / i t e m > < i t e m > < k e y > < s t r i n g > H M O   N A M E < / s t r i n g > < / k e y > < v a l u e > < i n t > 1 0 8 < / i n t > < / v a l u e > < / i t e m > < i t e m > < k e y > < s t r i n g > H M O   C A T E G O R Y < / s t r i n g > < / k e y > < v a l u e > < i n t > 1 3 4 < / i n t > < / v a l u e > < / i t e m > < / C o l u m n W i d t h s > < C o l u m n D i s p l a y I n d e x > < i t e m > < k e y > < s t r i n g > H M O   C O D E < / s t r i n g > < / k e y > < v a l u e > < i n t > 0 < / i n t > < / v a l u e > < / i t e m > < i t e m > < k e y > < s t r i n g > H M O   N A M E < / s t r i n g > < / k e y > < v a l u e > < i n t > 1 < / i n t > < / v a l u e > < / i t e m > < i t e m > < k e y > < s t r i n g > H M O   C A T E G O R Y < / s t r i n g > < / k e y > < v a l u e > < i n t > 2 < / 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I s S a n d b o x E m b e d d e d " > < C u s t o m C o n t e n t > < ! [ C D A T A [ y e s ] ] > < / C u s t o m C o n t e n t > < / G e m i n i > 
</file>

<file path=customXml/item39.xml>��< ? x m l   v e r s i o n = " 1 . 0 "   e n c o d i n g = " U T F - 1 6 " ? > < G e m i n i   x m l n s = " h t t p : / / g e m i n i / p i v o t c u s t o m i z a t i o n / e b e 4 6 3 f 5 - b a 8 6 - 4 a 4 2 - 8 1 6 7 - 3 4 1 c 9 2 6 2 b 3 e 3 " > < 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 S e r v i c e s < / M e a s u r e N a m e > < D i s p l a y N a m e > T o t a l   C o s t   o f   S e r v i c e s 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M e a s u r e N a m e > < D i s p l a y N a m e > A v e . D a i l y   C o s t < / D i s p l a y N a m e > < V i s i b l e > F a l s e < / V i s i b l e > < / i t e m > < i t e m > < M e a s u r e N a m e > A v e . M o n t h l y   C o s t < / M e a s u r e N a m e > < D i s p l a y N a m e > A v e . M o n t h l y 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 A v e . D a i l y   N H I S   v i s i t s < / M e a s u r e N a m e > < D i s p l a y N a m e > A v e . D a i l y   N H I S   v i s i t s < / 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C a l c u l a t e d F i e l d s > < S A H o s t H a s h > 0 < / S A H o s t H a s h > < G e m i n i F i e l d L i s t V i s i b l e > T r u e < / G e m i n i F i e l d L i s t V i s i b l e > < / S e t t i n g s > ] ] > < / 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 i t e m s 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 i t e m s 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  I D < / K e y > < / D i a g r a m O b j e c t K e y > < D i a g r a m O b j e c t K e y > < K e y > C o l u m n s \ P R O D U C T   N A M E < / K e y > < / D i a g r a m O b j e c t K e y > < D i a g r a m O b j e c t K e y > < K e y > C o l u m n s \ C A T E G O R Y < / K e y > < / D i a g r a m O b j e c t K e y > < D i a g r a m O b j e c t K e y > < K e y > C o l u m n s \ S A L E _ P R I C E 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  I D < / 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 C o l u m n s \ S A L E _ P R I C E < / K e y > < / a : K e y > < a : V a l u e   i : t y p e = " M e a s u r e G r i d N o d e V i e w S t a t e " > < C o l u m n > 3 < / C o l u m n > < L a y e d O u t > t r u e < / L a y e d O u t > < / a : V a l u e > < / a : K e y V a l u e O f D i a g r a m O b j e c t K e y a n y T y p e z b w N T n L X > < / V i e w S t a t e s > < / D i a g r a m M a n a g e r . S e r i a l i z a b l e D i a g r a m > < D i a g r a m M a n a g e r . S e r i a l i z a b l e D i a g r a m > < A d a p t e r   i : t y p e = " M e a s u r e D i a g r a m S a n d b o x A d a p t e r " > < T a b l e N a m e > 2 0 1 9 t o A p r i l 2 0 2 0 T r a n s a c t i o n s 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 2 0 1 9 t o A p r i l 2 0 2 0 T r a n s a c t i o n s 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 C o l u m n s \ P a t i e n t   N a m e < / K e y > < / D i a g r a m O b j e c t K e y > < D i a g r a m O b j e c t K e y > < K e y > C o l u m n s \ H M O   C O D E < / K e y > < / D i a g r a m O b j e c t K e y > < D i a g r a m O b j e c t K e y > < K e y > C o l u m n s \ H M O   N A M E < / K e y > < / D i a g r a m O b j e c t K e y > < D i a g r a m O b j e c t K e y > < K e y > C o l u m n s \ H M O   C A T E G O R Y < / K e y > < / D i a g r a m O b j e c t K e y > < D i a g r a m O b j e c t K e y > < K e y > C o l u m n s \ S e r v i c e s   R e n d e r e d < / K e y > < / D i a g r a m O b j e c t K e y > < D i a g r a m O b j e c t K e y > < K e y > C o l u m n s \ L o c a t i o n / D e p a r t m e n t < / K e y > < / D i a g r a m O b j e c t K e y > < D i a g r a m O b j e c t K e y > < K e y > C o l u m n s \ 1 0 %   C o - p a y e m e n t < / K e y > < / D i a g r a m O b j e c t K e y > < D i a g r a m O b j e c t K e y > < K e y > C o l u m n s \ V a l u e   o f   T r a n s a c t i o n < / K e y > < / D i a g r a m O b j e c t K e y > < D i a g r a m O b j e c t K e y > < K e y > C o l u m n s \ C o v e r e d   b y   C a p < / K e y > < / D i a g r a m O b j e c t K e y > < D i a g r a m O b j e c t K e y > < K e y > C o l u m n s \ N o t   C o v e r e d   B y   C a p < / K e y > < / D i a g r a m O b j e c t K e y > < D i a g r a m O b j e c t K e y > < K e y > C o l u m n s \ P R O D U C T   I D < / 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 C o l u m n s \ P a t i e n t   N a m e < / K e y > < / a : K e y > < a : V a l u e   i : t y p e = " M e a s u r e G r i d N o d e V i e w S t a t e " > < C o l u m n > 1 < / C o l u m n > < L a y e d O u t > t r u e < / L a y e d O u t > < / a : V a l u e > < / a : K e y V a l u e O f D i a g r a m O b j e c t K e y a n y T y p e z b w N T n L X > < a : K e y V a l u e O f D i a g r a m O b j e c t K e y a n y T y p e z b w N T n L X > < a : K e y > < K e y > C o l u m n s \ H M O   C O D E < / K e y > < / a : K e y > < a : V a l u e   i : t y p e = " M e a s u r e G r i d N o d e V i e w S t a t e " > < C o l u m n > 2 < / C o l u m n > < L a y e d O u t > t r u e < / L a y e d O u t > < / a : V a l u e > < / a : K e y V a l u e O f D i a g r a m O b j e c t K e y a n y T y p e z b w N T n L X > < a : K e y V a l u e O f D i a g r a m O b j e c t K e y a n y T y p e z b w N T n L X > < a : K e y > < K e y > C o l u m n s \ H M O   N A M E < / K e y > < / a : K e y > < a : V a l u e   i : t y p e = " M e a s u r e G r i d N o d e V i e w S t a t e " > < C o l u m n > 3 < / C o l u m n > < L a y e d O u t > t r u e < / L a y e d O u t > < / a : V a l u e > < / a : K e y V a l u e O f D i a g r a m O b j e c t K e y a n y T y p e z b w N T n L X > < a : K e y V a l u e O f D i a g r a m O b j e c t K e y a n y T y p e z b w N T n L X > < a : K e y > < K e y > C o l u m n s \ H M O   C A T E G O R Y < / K e y > < / a : K e y > < a : V a l u e   i : t y p e = " M e a s u r e G r i d N o d e V i e w S t a t e " > < C o l u m n > 4 < / C o l u m n > < L a y e d O u t > t r u e < / L a y e d O u t > < / a : V a l u e > < / a : K e y V a l u e O f D i a g r a m O b j e c t K e y a n y T y p e z b w N T n L X > < a : K e y V a l u e O f D i a g r a m O b j e c t K e y a n y T y p e z b w N T n L X > < a : K e y > < K e y > C o l u m n s \ S e r v i c e s   R e n d e r e d < / K e y > < / a : K e y > < a : V a l u e   i : t y p e = " M e a s u r e G r i d N o d e V i e w S t a t e " > < C o l u m n > 5 < / C o l u m n > < L a y e d O u t > t r u e < / L a y e d O u t > < / a : V a l u e > < / a : K e y V a l u e O f D i a g r a m O b j e c t K e y a n y T y p e z b w N T n L X > < a : K e y V a l u e O f D i a g r a m O b j e c t K e y a n y T y p e z b w N T n L X > < a : K e y > < K e y > C o l u m n s \ L o c a t i o n / D e p a r t m e n t < / K e y > < / a : K e y > < a : V a l u e   i : t y p e = " M e a s u r e G r i d N o d e V i e w S t a t e " > < C o l u m n > 6 < / C o l u m n > < L a y e d O u t > t r u e < / L a y e d O u t > < / a : V a l u e > < / a : K e y V a l u e O f D i a g r a m O b j e c t K e y a n y T y p e z b w N T n L X > < a : K e y V a l u e O f D i a g r a m O b j e c t K e y a n y T y p e z b w N T n L X > < a : K e y > < K e y > C o l u m n s \ 1 0 %   C o - p a y e m e n t < / K e y > < / a : K e y > < a : V a l u e   i : t y p e = " M e a s u r e G r i d N o d e V i e w S t a t e " > < C o l u m n > 7 < / C o l u m n > < L a y e d O u t > t r u e < / L a y e d O u t > < / a : V a l u e > < / a : K e y V a l u e O f D i a g r a m O b j e c t K e y a n y T y p e z b w N T n L X > < a : K e y V a l u e O f D i a g r a m O b j e c t K e y a n y T y p e z b w N T n L X > < a : K e y > < K e y > C o l u m n s \ V a l u e   o f   T r a n s a c t i o n < / K e y > < / a : K e y > < a : V a l u e   i : t y p e = " M e a s u r e G r i d N o d e V i e w S t a t e " > < C o l u m n > 8 < / C o l u m n > < L a y e d O u t > t r u e < / L a y e d O u t > < / a : V a l u e > < / a : K e y V a l u e O f D i a g r a m O b j e c t K e y a n y T y p e z b w N T n L X > < a : K e y V a l u e O f D i a g r a m O b j e c t K e y a n y T y p e z b w N T n L X > < a : K e y > < K e y > C o l u m n s \ C o v e r e d   b y   C a p < / K e y > < / a : K e y > < a : V a l u e   i : t y p e = " M e a s u r e G r i d N o d e V i e w S t a t e " > < C o l u m n > 9 < / C o l u m n > < L a y e d O u t > t r u e < / L a y e d O u t > < / a : V a l u e > < / a : K e y V a l u e O f D i a g r a m O b j e c t K e y a n y T y p e z b w N T n L X > < a : K e y V a l u e O f D i a g r a m O b j e c t K e y a n y T y p e z b w N T n L X > < a : K e y > < K e y > C o l u m n s \ N o t   C o v e r e d   B y   C a p < / K e y > < / a : K e y > < a : V a l u e   i : t y p e = " M e a s u r e G r i d N o d e V i e w S t a t e " > < C o l u m n > 1 0 < / C o l u m n > < L a y e d O u t > t r u e < / L a y e d O u t > < / a : V a l u e > < / a : K e y V a l u e O f D i a g r a m O b j e c t K e y a n y T y p e z b w N T n L X > < a : K e y V a l u e O f D i a g r a m O b j e c t K e y a n y T y p e z b w N T n L X > < a : K e y > < K e y > C o l u m n s \ P R O D U C T   I D < / K e y > < / a : K e y > < a : V a l u e   i : t y p e = " M e a s u r e G r i d N o d e V i e w S t a t e " > < C o l u m n > 1 1 < / C o l u m n > < L a y e d O u t > t r u e < / L a y e d O u t > < / a : V a l u e > < / a : K e y V a l u e O f D i a g r a m O b j e c t K e y a n y T y p e z b w N T n L X > < a : K e y V a l u e O f D i a g r a m O b j e c t K e y a n y T y p e z b w N T n L X > < a : K e y > < K e y > C o l u m n s \ C A T E G O R Y < / K e y > < / a : K e y > < a : V a l u e   i : t y p e = " M e a s u r e G r i d N o d e V i e w S t a t e " > < C o l u m n > 1 2 < / C o l u m n > < L a y e d O u t > t r u e < / L a y e d O u t > < / a : V a l u e > < / a : K e y V a l u e O f D i a g r a m O b j e c t K e y a n y T y p e z b w N T n L X > < / V i e w S t a t e s > < / D i a g r a m M a n a g e r . S e r i a l i z a b l e D i a g r a m > < D i a g r a m M a n a g e r . S e r i a l i z a b l e D i a g r a m > < A d a p t e r   i : t y p e = " M e a s u r e D i a g r a m S a n d b o x A d a p t e r " > < T a b l e N a m e > H m o   I D 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 H m o   I D 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 C o l u m n s \ H M O   C O D E < / K e y > < / D i a g r a m O b j e c t K e y > < D i a g r a m O b j e c t K e y > < K e y > C o l u m n s \ H M O   N A M E < / K e y > < / D i a g r a m O b j e c t K e y > < D i a g r a m O b j e c t K e y > < K e y > C o l u m n s \ H M O   C A T E G O R Y 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 C o l u m n s \ H M O   C O D E < / K e y > < / a : K e y > < a : V a l u e   i : t y p e = " M e a s u r e G r i d N o d e V i e w S t a t e " > < L a y e d O u t > t r u e < / L a y e d O u t > < / a : V a l u e > < / a : K e y V a l u e O f D i a g r a m O b j e c t K e y a n y T y p e z b w N T n L X > < a : K e y V a l u e O f D i a g r a m O b j e c t K e y a n y T y p e z b w N T n L X > < a : K e y > < K e y > C o l u m n s \ H M O   N A M E < / K e y > < / a : K e y > < a : V a l u e   i : t y p e = " M e a s u r e G r i d N o d e V i e w S t a t e " > < C o l u m n > 1 < / C o l u m n > < L a y e d O u t > t r u e < / L a y e d O u t > < / a : V a l u e > < / a : K e y V a l u e O f D i a g r a m O b j e c t K e y a n y T y p e z b w N T n L X > < a : K e y V a l u e O f D i a g r a m O b j e c t K e y a n y T y p e z b w N T n L X > < a : K e y > < K e y > C o l u m n s \ H M O   C A T E G O R Y < / 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 D C a l e n d a r < / K e y > < / D i a g r a m O b j e c t K e y > < D i a g r a m O b j e c t K e y > < K e y > A c t i o n s \ A d d   t o   h i e r a r c h y   F o r   & l t ; T a b l e s \ D C a l e n d a r \ H i e r a r c h i e s \ D a t e   H i e r a r c h y & g t ; < / K e y > < / D i a g r a m O b j e c t K e y > < D i a g r a m O b j e c t K e y > < K e y > A c t i o n s \ M o v e   t o   a   H i e r a r c h y   i n   T a b l e   D C a l e n d a r < / K e y > < / D i a g r a m O b j e c t K e y > < D i a g r a m O b j e c t K e y > < K e y > A c t i o n s \ M o v e   i n t o   h i e r a r c h y   F o r   & l t ; T a b l e s \ D C a l e n d a r \ H i e r a r c h i e s \ D a t e 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 T a g s \ T a b l e s \ & l t ; T a b l e s \ F T r a n s a c t i o n s & g t ; < / K e y > < / D i a g r a m O b j e c t K e y > < D i a g r a m O b j e c t K e y > < K e y > D y n a m i c   T a g s \ T a b l e s \ & l t ; T a b l e s \ D H m o - I D & g t ; < / K e y > < / D i a g r a m O b j e c t K e y > < D i a g r a m O b j e c t K e y > < K e y > D y n a m i c   T a g s \ T a b l e s \ & l t ; T a b l e s \ D i t e m s & g t ; < / K e y > < / D i a g r a m O b j e c t K e y > < D i a g r a m O b j e c t K e y > < K e y > D y n a m i c   T a g s \ T a b l e s \ & l t ; T a b l e s \ D C a l e n d a r & g t ; < / K e y > < / D i a g r a m O b j e c t K e y > < D i a g r a m O b j e c t K e y > < K e y > D y n a m i c   T a g s \ H i e r a r c h i e s \ & l t ; T a b l e s \ D C a l e n d a r \ H i e r a r c h i e s \ D a t e   H i e r a r c h y & g t ; < / K e y > < / D i a g r a m O b j e c t K e y > < D i a g r a m O b j e c t K e y > < K e y > D y n a m i c   T a g s \ T a b l e s \ & l t ; T a b l e s \ H m o   C a t e g o r y & g t ; < / K e y > < / D i a g r a m O b j e c t K e y > < D i a g r a m O b j e c t K e y > < K e y > T a b l e s \ F T r a n s a c t i o n s < / K e y > < / D i a g r a m O b j e c t K e y > < D i a g r a m O b j e c t K e y > < K e y > T a b l e s \ F T r a n s a c t i o n s \ C o l u m n s \ D a t e < / K e y > < / D i a g r a m O b j e c t K e y > < D i a g r a m O b j e c t K e y > < K e y > T a b l e s \ F T r a n s a c t i o n s \ C o l u m n s \ P a t i e n t   N a m e < / K e y > < / D i a g r a m O b j e c t K e y > < D i a g r a m O b j e c t K e y > < K e y > T a b l e s \ F T r a n s a c t i o n s \ C o l u m n s \ H M O   C O D E < / K e y > < / D i a g r a m O b j e c t K e y > < D i a g r a m O b j e c t K e y > < K e y > T a b l e s \ F T r a n s a c t i o n s \ C o l u m n s \ H M O   N A M E < / K e y > < / D i a g r a m O b j e c t K e y > < D i a g r a m O b j e c t K e y > < K e y > T a b l e s \ F T r a n s a c t i o n s \ C o l u m n s \ H M O   C A T E G O R Y < / K e y > < / D i a g r a m O b j e c t K e y > < D i a g r a m O b j e c t K e y > < K e y > T a b l e s \ F T r a n s a c t i o n s \ C o l u m n s \ S e r v i c e s   R e n d e r e d < / K e y > < / D i a g r a m O b j e c t K e y > < D i a g r a m O b j e c t K e y > < K e y > T a b l e s \ F T r a n s a c t i o n s \ C o l u m n s \ L o c a t i o n / D e p a r t m e n t < / K e y > < / D i a g r a m O b j e c t K e y > < D i a g r a m O b j e c t K e y > < K e y > T a b l e s \ F T r a n s a c t i o n s \ C o l u m n s \ 1 0 %   C o - p a y e m e n t < / K e y > < / D i a g r a m O b j e c t K e y > < D i a g r a m O b j e c t K e y > < K e y > T a b l e s \ F T r a n s a c t i o n s \ C o l u m n s \ V a l u e   o f   T r a n s a c t i o n < / K e y > < / D i a g r a m O b j e c t K e y > < D i a g r a m O b j e c t K e y > < K e y > T a b l e s \ F T r a n s a c t i o n s \ C o l u m n s \ C o v e r e d   b y   C a p < / K e y > < / D i a g r a m O b j e c t K e y > < D i a g r a m O b j e c t K e y > < K e y > T a b l e s \ F T r a n s a c t i o n s \ C o l u m n s \ N o t   C o v e r e d   B y   C a p < / K e y > < / D i a g r a m O b j e c t K e y > < D i a g r a m O b j e c t K e y > < K e y > T a b l e s \ F T r a n s a c t i o n s \ C o l u m n s \ P R O D U C T   I D < / K e y > < / D i a g r a m O b j e c t K e y > < D i a g r a m O b j e c t K e y > < K e y > T a b l e s \ F T r a n s a c t i o n s \ C o l u m n s \ C A T E G O R Y < / K e y > < / D i a g r a m O b j e c t K e y > < D i a g r a m O b j e c t K e y > < K e y > T a b l e s \ F T r a n s a c t i o n s \ M e a s u r e s \ T o t a l   C A P < / K e y > < / D i a g r a m O b j e c t K e y > < D i a g r a m O b j e c t K e y > < K e y > T a b l e s \ F T r a n s a c t i o n s \ M e a s u r e s \ A v e . C o s t   C A P < / K e y > < / D i a g r a m O b j e c t K e y > < D i a g r a m O b j e c t K e y > < K e y > T a b l e s \ F T r a n s a c t i o n s \ M e a s u r e s \ T o t a l   F F S < / K e y > < / D i a g r a m O b j e c t K e y > < D i a g r a m O b j e c t K e y > < K e y > T a b l e s \ F T r a n s a c t i o n s \ M e a s u r e s \ A v e . C o s t   F F S < / K e y > < / D i a g r a m O b j e c t K e y > < D i a g r a m O b j e c t K e y > < K e y > T a b l e s \ F T r a n s a c t i o n s \ M e a s u r e s \ T o t a l   C o s t   o f   S e r v . < / K e y > < / D i a g r a m O b j e c t K e y > < D i a g r a m O b j e c t K e y > < K e y > T a b l e s \ F T r a n s a c t i o n s \ M e a s u r e s \ C u m m u l a t i v e   Y e a r l y   T o t a l < / K e y > < / D i a g r a m O b j e c t K e y > < D i a g r a m O b j e c t K e y > < K e y > T a b l e s \ F T r a n s a c t i o n s \ M e a s u r e s \ %   o f   T o t a l   C o s t < / K e y > < / D i a g r a m O b j e c t K e y > < D i a g r a m O b j e c t K e y > < K e y > T a b l e s \ F T r a n s a c t i o n s \ M e a s u r e s \ A v e . D a i l y   C o s t   F F S < / K e y > < / D i a g r a m O b j e c t K e y > < D i a g r a m O b j e c t K e y > < K e y > T a b l e s \ F T r a n s a c t i o n s \ M e a s u r e s \ A v e . D a i l y   C o s t   C a p < / K e y > < / D i a g r a m O b j e c t K e y > < D i a g r a m O b j e c t K e y > < K e y > T a b l e s \ F T r a n s a c t i o n s \ M e a s u r e s \ A v e . M o n t h l y   C o s t   F F S < / K e y > < / D i a g r a m O b j e c t K e y > < D i a g r a m O b j e c t K e y > < K e y > T a b l e s \ F T r a n s a c t i o n s \ M e a s u r e s \ A v e . M o n t h l y   C o s t   C A P < / K e y > < / D i a g r a m O b j e c t K e y > < D i a g r a m O b j e c t K e y > < K e y > T a b l e s \ F T r a n s a c t i o n s \ M e a s u r e s \ T o t a l   1 0 %   C o - P a y m e n t < / K e y > < / D i a g r a m O b j e c t K e y > < D i a g r a m O b j e c t K e y > < K e y > T a b l e s \ F T r a n s a c t i o n s \ M e a s u r e s \ T o t a l   C l i n i c   o w i n g   P h a r m a c y < / K e y > < / D i a g r a m O b j e c t K e y > < D i a g r a m O b j e c t K e y > < K e y > T a b l e s \ F T r a n s a c t i o n s \ M e a s u r e s \ T o t a l   N H I S   V i s i t < / K e y > < / D i a g r a m O b j e c t K e y > < D i a g r a m O b j e c t K e y > < K e y > T a b l e s \ F T r a n s a c t i o n s \ M e a s u r e s \ T o t a l   N H I S   F F S < / K e y > < / D i a g r a m O b j e c t K e y > < D i a g r a m O b j e c t K e y > < K e y > T a b l e s \ F T r a n s a c t i o n s \ M e a s u r e s \ T o t a l   N H I S   C A P < / K e y > < / D i a g r a m O b j e c t K e y > < D i a g r a m O b j e c t K e y > < K e y > T a b l e s \ F T r a n s a c t i o n s \ M e a s u r e s \ A v e . M o n t h l y   N H I S   v i s i t < / K e y > < / D i a g r a m O b j e c t K e y > < D i a g r a m O b j e c t K e y > < K e y > T a b l e s \ F T r a n s a c t i o n s \ M e a s u r e s \ A v r .   N H I S   v i s i t < / K e y > < / D i a g r a m O b j e c t K e y > < D i a g r a m O b j e c t K e y > < K e y > T a b l e s \ F T r a n s a c t i o n s \ M e a s u r e s \ T o t a l   N H I S   S e r v i c e s   2 0 1 9 < / K e y > < / D i a g r a m O b j e c t K e y > < D i a g r a m O b j e c t K e y > < K e y > T a b l e s \ F T r a n s a c t i o n s \ M e a s u r e s \ T o t a l   N H I S   S e r v i c e s   2 0 2 0 < / K e y > < / D i a g r a m O b j e c t K e y > < D i a g r a m O b j e c t K e y > < K e y > T a b l e s \ F T r a n s a c t i o n s \ M e a s u r e s \ P e r c e n t a g e   C h a n g e < / K e y > < / D i a g r a m O b j e c t K e y > < D i a g r a m O b j e c t K e y > < K e y > T a b l e s \ F T r a n s a c t i o n s \ M e a s u r e s \ D a s h b o a r d l a b e l < / K e y > < / D i a g r a m O b j e c t K e y > < D i a g r a m O b j e c t K e y > < K e y > T a b l e s \ F T r a n s a c t i o n s \ M e a s u r e s \ A v r .   C o s t   o f   S e r v . < / K e y > < / D i a g r a m O b j e c t K e y > < D i a g r a m O b j e c t K e y > < K e y > T a b l e s \ F T r a n s a c t i o n s \ M e a s u r e s \ C o u n t   o f   S e r v i c e s   R e n d e r e d < / K e y > < / D i a g r a m O b j e c t K e y > < D i a g r a m O b j e c t K e y > < K e y > T a b l e s \ F T r a n s a c t i o n s \ C o u n t   o f   S e r v i c e s   R e n d e r e d \ A d d i t i o n a l   I n f o \ I m p l i c i t   M e a s u r e < / K e y > < / D i a g r a m O b j e c t K e y > < D i a g r a m O b j e c t K e y > < K e y > T a b l e s \ D H m o - I D < / K e y > < / D i a g r a m O b j e c t K e y > < D i a g r a m O b j e c t K e y > < K e y > T a b l e s \ D H m o - I D \ C o l u m n s \ H M O   C O D E < / K e y > < / D i a g r a m O b j e c t K e y > < D i a g r a m O b j e c t K e y > < K e y > T a b l e s \ D H m o - I D \ C o l u m n s \ H M O   N A M E < / K e y > < / D i a g r a m O b j e c t K e y > < D i a g r a m O b j e c t K e y > < K e y > T a b l e s \ D H m o - I D \ C o l u m n s \ H M O   C A T E G O R Y < / K e y > < / D i a g r a m O b j e c t K e y > < D i a g r a m O b j e c t K e y > < K e y > T a b l e s \ D i t e m s < / K e y > < / D i a g r a m O b j e c t K e y > < D i a g r a m O b j e c t K e y > < K e y > T a b l e s \ D i t e m s \ C o l u m n s \ P R O D U C T   I D < / K e y > < / D i a g r a m O b j e c t K e y > < D i a g r a m O b j e c t K e y > < K e y > T a b l e s \ D i t e m s \ C o l u m n s \ P R O D U C T   N A M E < / K e y > < / D i a g r a m O b j e c t K e y > < D i a g r a m O b j e c t K e y > < K e y > T a b l e s \ D i t e m s \ C o l u m n s \ C A T E G O R Y < / K e y > < / D i a g r a m O b j e c t K e y > < D i a g r a m O b j e c t K e y > < K e y > T a b l e s \ D i t e m s \ C o l u m n s \ S A L E _ P R I C E < / K e y > < / D i a g r a m O b j e c t K e y > < D i a g r a m O b j e c t K e y > < K e y > T a b l e s \ D C a l e n d a r < / K e y > < / D i a g r a m O b j e c t K e y > < D i a g r a m O b j e c t K e y > < K e y > T a b l e s \ D C a l e n d a r \ C o l u m n s \ D a t e < / K e y > < / D i a g r a m O b j e c t K e y > < D i a g r a m O b j e c t K e y > < K e y > T a b l e s \ D C a l e n d a r \ C o l u m n s \ Y e a r < / K e y > < / D i a g r a m O b j e c t K e y > < D i a g r a m O b j e c t K e y > < K e y > T a b l e s \ D C a l e n d a r \ C o l u m n s \ M o n t h   N u m b e r < / K e y > < / D i a g r a m O b j e c t K e y > < D i a g r a m O b j e c t K e y > < K e y > T a b l e s \ D C a l e n d a r \ C o l u m n s \ M o n t h < / K e y > < / D i a g r a m O b j e c t K e y > < D i a g r a m O b j e c t K e y > < K e y > T a b l e s \ D C a l e n d a r \ C o l u m n s \ M M M - Y Y Y Y < / K e y > < / D i a g r a m O b j e c t K e y > < D i a g r a m O b j e c t K e y > < K e y > T a b l e s \ D C a l e n d a r \ C o l u m n s \ D a y   O f   W e e k   N u m b e r < / K e y > < / D i a g r a m O b j e c t K e y > < D i a g r a m O b j e c t K e y > < K e y > T a b l e s \ D C a l e n d a r \ C o l u m n s \ D a y   O f   W e e k < / K e y > < / D i a g r a m O b j e c t K e y > < D i a g r a m O b j e c t K e y > < K e y > T a b l e s \ D C a l e n d a r \ H i e r a r c h i e s \ D a t e   H i e r a r c h y < / K e y > < / D i a g r a m O b j e c t K e y > < D i a g r a m O b j e c t K e y > < K e y > T a b l e s \ D C a l e n d a r \ H i e r a r c h i e s \ D a t e   H i e r a r c h y \ L e v e l s \ Y e a r < / K e y > < / D i a g r a m O b j e c t K e y > < D i a g r a m O b j e c t K e y > < K e y > T a b l e s \ D C a l e n d a r \ H i e r a r c h i e s \ D a t e   H i e r a r c h y \ L e v e l s \ M o n t h < / K e y > < / D i a g r a m O b j e c t K e y > < D i a g r a m O b j e c t K e y > < K e y > T a b l e s \ D C a l e n d a r \ H i e r a r c h i e s \ D a t e   H i e r a r c h y \ L e v e l s \ D a t e C o l u m n < / K e y > < / D i a g r a m O b j e c t K e y > < D i a g r a m O b j e c t K e y > < K e y > T a b l e s \ H m o   C a t e g o r y < / K e y > < / D i a g r a m O b j e c t K e y > < D i a g r a m O b j e c t K e y > < K e y > T a b l e s \ H m o   C a t e g o r y \ C o l u m n s \ S N < / K e y > < / D i a g r a m O b j e c t K e y > < D i a g r a m O b j e c t K e y > < K e y > T a b l e s \ H m o   C a t e g o r y \ C o l u m n s \ H M O   C a t e g o r y < / K e y > < / D i a g r a m O b j e c t K e y > < D i a g r a m O b j e c t K e y > < K e y > R e l a t i o n s h i p s \ & l t ; T a b l e s \ F T r a n s a c t i o n s \ C o l u m n s \ P R O D U C T   I D & g t ; - & l t ; T a b l e s \ D i t e m s \ C o l u m n s \ P R O D U C T   I D & g t ; < / K e y > < / D i a g r a m O b j e c t K e y > < D i a g r a m O b j e c t K e y > < K e y > R e l a t i o n s h i p s \ & l t ; T a b l e s \ F T r a n s a c t i o n s \ C o l u m n s \ P R O D U C T   I D & g t ; - & l t ; T a b l e s \ D i t e m s \ C o l u m n s \ P R O D U C T   I D & g t ; \ F K < / K e y > < / D i a g r a m O b j e c t K e y > < D i a g r a m O b j e c t K e y > < K e y > R e l a t i o n s h i p s \ & l t ; T a b l e s \ F T r a n s a c t i o n s \ C o l u m n s \ P R O D U C T   I D & g t ; - & l t ; T a b l e s \ D i t e m s \ C o l u m n s \ P R O D U C T   I D & g t ; \ P K < / K e y > < / D i a g r a m O b j e c t K e y > < D i a g r a m O b j e c t K e y > < K e y > R e l a t i o n s h i p s \ & l t ; T a b l e s \ F T r a n s a c t i o n s \ C o l u m n s \ P R O D U C T   I D & g t ; - & l t ; T a b l e s \ D i t e m s \ C o l u m n s \ P R O D U C T   I D & g t ; \ C r o s s F i l t e r < / K e y > < / D i a g r a m O b j e c t K e y > < D i a g r a m O b j e c t K e y > < K e y > R e l a t i o n s h i p s \ & l t ; T a b l e s \ F T r a n s a c t i o n s \ C o l u m n s \ H M O   C O D E & g t ; - & l t ; T a b l e s \ D H m o - I D \ C o l u m n s \ H M O   C O D E & g t ; < / K e y > < / D i a g r a m O b j e c t K e y > < D i a g r a m O b j e c t K e y > < K e y > R e l a t i o n s h i p s \ & l t ; T a b l e s \ F T r a n s a c t i o n s \ C o l u m n s \ H M O   C O D E & g t ; - & l t ; T a b l e s \ D H m o - I D \ C o l u m n s \ H M O   C O D E & g t ; \ F K < / K e y > < / D i a g r a m O b j e c t K e y > < D i a g r a m O b j e c t K e y > < K e y > R e l a t i o n s h i p s \ & l t ; T a b l e s \ F T r a n s a c t i o n s \ C o l u m n s \ H M O   C O D E & g t ; - & l t ; T a b l e s \ D H m o - I D \ C o l u m n s \ H M O   C O D E & g t ; \ P K < / K e y > < / D i a g r a m O b j e c t K e y > < D i a g r a m O b j e c t K e y > < K e y > R e l a t i o n s h i p s \ & l t ; T a b l e s \ F T r a n s a c t i o n s \ C o l u m n s \ H M O   C O D E & g t ; - & l t ; T a b l e s \ D H m o - I D \ C o l u m n s \ H M O   C O D E & g t ; \ C r o s s F i l t e r < / K e y > < / D i a g r a m O b j e c t K e y > < D i a g r a m O b j e c t K e y > < K e y > R e l a t i o n s h i p s \ & l t ; T a b l e s \ F T r a n s a c t i o n s \ C o l u m n s \ D a t e & g t ; - & l t ; T a b l e s \ D C a l e n d a r \ C o l u m n s \ D a t e & g t ; < / K e y > < / D i a g r a m O b j e c t K e y > < D i a g r a m O b j e c t K e y > < K e y > R e l a t i o n s h i p s \ & l t ; T a b l e s \ F T r a n s a c t i o n s \ C o l u m n s \ D a t e & g t ; - & l t ; T a b l e s \ D C a l e n d a r \ C o l u m n s \ D a t e & g t ; \ F K < / K e y > < / D i a g r a m O b j e c t K e y > < D i a g r a m O b j e c t K e y > < K e y > R e l a t i o n s h i p s \ & l t ; T a b l e s \ F T r a n s a c t i o n s \ C o l u m n s \ D a t e & g t ; - & l t ; T a b l e s \ D C a l e n d a r \ C o l u m n s \ D a t e & g t ; \ P K < / K e y > < / D i a g r a m O b j e c t K e y > < D i a g r a m O b j e c t K e y > < K e y > R e l a t i o n s h i p s \ & l t ; T a b l e s \ F T r a n s a c t i o n s \ C o l u m n s \ D a t e & g t ; - & l t ; T a b l e s \ D C a l e n d a r \ C o l u m n s \ D a t e & g t ; \ C r o s s F i l t e r < / K e y > < / D i a g r a m O b j e c t K e y > < D i a g r a m O b j e c t K e y > < K e y > R e l a t i o n s h i p s \ & l t ; T a b l e s \ F T r a n s a c t i o n s \ C o l u m n s \ H M O   C A T E G O R Y & g t ; - & l t ; T a b l e s \ H m o   C a t e g o r y \ C o l u m n s \ H M O   C a t e g o r y & g t ; < / K e y > < / D i a g r a m O b j e c t K e y > < D i a g r a m O b j e c t K e y > < K e y > R e l a t i o n s h i p s \ & l t ; T a b l e s \ F T r a n s a c t i o n s \ C o l u m n s \ H M O   C A T E G O R Y & g t ; - & l t ; T a b l e s \ H m o   C a t e g o r y \ C o l u m n s \ H M O   C a t e g o r y & g t ; \ F K < / K e y > < / D i a g r a m O b j e c t K e y > < D i a g r a m O b j e c t K e y > < K e y > R e l a t i o n s h i p s \ & l t ; T a b l e s \ F T r a n s a c t i o n s \ C o l u m n s \ H M O   C A T E G O R Y & g t ; - & l t ; T a b l e s \ H m o   C a t e g o r y \ C o l u m n s \ H M O   C a t e g o r y & g t ; \ P K < / K e y > < / D i a g r a m O b j e c t K e y > < D i a g r a m O b j e c t K e y > < K e y > R e l a t i o n s h i p s \ & l t ; T a b l e s \ F T r a n s a c t i o n s \ C o l u m n s \ H M O   C A T E G O R Y & g t ; - & l t ; T a b l e s \ H m o   C a t e g o r y \ C o l u m n s \ H M O   C a t e g o r y & g t ; \ C r o s s F i l t e r < / K e y > < / D i a g r a m O b j e c t K e y > < / A l l K e y s > < S e l e c t e d K e y s > < D i a g r a m O b j e c t K e y > < K e y > T a b l e s \ H m o   C a t e g o r y 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 D C a l e n d a r < / K e y > < / a : K e y > < a : V a l u e   i : t y p e = " D i a g r a m D i s p l a y V i e w S t a t e I D i a g r a m A c t i o n " / > < / a : K e y V a l u e O f D i a g r a m O b j e c t K e y a n y T y p e z b w N T n L X > < a : K e y V a l u e O f D i a g r a m O b j e c t K e y a n y T y p e z b w N T n L X > < a : K e y > < K e y > A c t i o n s \ A d d   t o   h i e r a r c h y   F o r   & l t ; T a b l e s \ D C a l e n d a r \ H i e r a r c h i e s \ D a t e   H i e r a r c h y & g t ; < / K e y > < / a : K e y > < a : V a l u e   i : t y p e = " D i a g r a m D i s p l a y V i e w S t a t e I D i a g r a m A c t i o n " / > < / a : K e y V a l u e O f D i a g r a m O b j e c t K e y a n y T y p e z b w N T n L X > < a : K e y V a l u e O f D i a g r a m O b j e c t K e y a n y T y p e z b w N T n L X > < a : K e y > < K e y > A c t i o n s \ M o v e   t o   a   H i e r a r c h y   i n   T a b l e   D C a l e n d a r < / K e y > < / a : K e y > < a : V a l u e   i : t y p e = " D i a g r a m D i s p l a y V i e w S t a t e I D i a g r a m A c t i o n " / > < / a : K e y V a l u e O f D i a g r a m O b j e c t K e y a n y T y p e z b w N T n L X > < a : K e y V a l u e O f D i a g r a m O b j e c t K e y a n y T y p e z b w N T n L X > < a : K e y > < K e y > A c t i o n s \ M o v e   i n t o   h i e r a r c h y   F o r   & l t ; T a b l e s \ D C a l e n d a r \ H i e r a r c h i e s \ D a t e 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 T a g s \ T a b l e s \ & l t ; T a b l e s \ F T r a n s a c t i o n s & g t ; < / K e y > < / a : K e y > < a : V a l u e   i : t y p e = " D i a g r a m D i s p l a y T a g V i e w S t a t e " > < I s N o t F i l t e r e d O u t > t r u e < / I s N o t F i l t e r e d O u t > < / a : V a l u e > < / a : K e y V a l u e O f D i a g r a m O b j e c t K e y a n y T y p e z b w N T n L X > < a : K e y V a l u e O f D i a g r a m O b j e c t K e y a n y T y p e z b w N T n L X > < a : K e y > < K e y > D y n a m i c   T a g s \ T a b l e s \ & l t ; T a b l e s \ D H m o - I D & g t ; < / K e y > < / a : K e y > < a : V a l u e   i : t y p e = " D i a g r a m D i s p l a y T a g V i e w S t a t e " > < I s N o t F i l t e r e d O u t > t r u e < / I s N o t F i l t e r e d O u t > < / a : V a l u e > < / a : K e y V a l u e O f D i a g r a m O b j e c t K e y a n y T y p e z b w N T n L X > < a : K e y V a l u e O f D i a g r a m O b j e c t K e y a n y T y p e z b w N T n L X > < a : K e y > < K e y > D y n a m i c   T a g s \ T a b l e s \ & l t ; T a b l e s \ D i t e m s & g t ; < / K e y > < / a : K e y > < a : V a l u e   i : t y p e = " D i a g r a m D i s p l a y T a g V i e w S t a t e " > < I s N o t F i l t e r e d O u t > t r u e < / I s N o t F i l t e r e d O u t > < / a : V a l u e > < / a : K e y V a l u e O f D i a g r a m O b j e c t K e y a n y T y p e z b w N T n L X > < a : K e y V a l u e O f D i a g r a m O b j e c t K e y a n y T y p e z b w N T n L X > < a : K e y > < K e y > D y n a m i c   T a g s \ T a b l e s \ & l t ; T a b l e s \ D C a l e n d a r & g t ; < / K e y > < / a : K e y > < a : V a l u e   i : t y p e = " D i a g r a m D i s p l a y T a g V i e w S t a t e " > < I s N o t F i l t e r e d O u t > t r u e < / I s N o t F i l t e r e d O u t > < / a : V a l u e > < / a : K e y V a l u e O f D i a g r a m O b j e c t K e y a n y T y p e z b w N T n L X > < a : K e y V a l u e O f D i a g r a m O b j e c t K e y a n y T y p e z b w N T n L X > < a : K e y > < K e y > D y n a m i c   T a g s \ H i e r a r c h i e s \ & l t ; T a b l e s \ D C a l e n d a r \ H i e r a r c h i e s \ D a t e   H i e r a r c h y & g t ; < / K e y > < / a : K e y > < a : V a l u e   i : t y p e = " D i a g r a m D i s p l a y T a g V i e w S t a t e " > < I s N o t F i l t e r e d O u t > t r u e < / I s N o t F i l t e r e d O u t > < / a : V a l u e > < / a : K e y V a l u e O f D i a g r a m O b j e c t K e y a n y T y p e z b w N T n L X > < a : K e y V a l u e O f D i a g r a m O b j e c t K e y a n y T y p e z b w N T n L X > < a : K e y > < K e y > D y n a m i c   T a g s \ T a b l e s \ & l t ; T a b l e s \ H m o   C a t e g o r y & g t ; < / K e y > < / a : K e y > < a : V a l u e   i : t y p e = " D i a g r a m D i s p l a y T a g V i e w S t a t e " > < I s N o t F i l t e r e d O u t > t r u e < / I s N o t F i l t e r e d O u t > < / a : V a l u e > < / a : K e y V a l u e O f D i a g r a m O b j e c t K e y a n y T y p e z b w N T n L X > < a : K e y V a l u e O f D i a g r a m O b j e c t K e y a n y T y p e z b w N T n L X > < a : K e y > < K e y > T a b l e s \ F T r a n s a c t i o n s < / K e y > < / a : K e y > < a : V a l u e   i : t y p e = " D i a g r a m D i s p l a y N o d e V i e w S t a t e " > < H e i g h t > 4 1 1 < / H e i g h t > < I s E x p a n d e d > t r u e < / I s E x p a n d e d > < L a y e d O u t > t r u e < / L a y e d O u t > < L e f t > 2 7 0 < / L e f t > < T a b I n d e x > 3 < / T a b I n d e x > < T o p > 2 3 5 < / T o p > < W i d t h > 2 0 0 < / W i d t h > < / a : V a l u e > < / a : K e y V a l u e O f D i a g r a m O b j e c t K e y a n y T y p e z b w N T n L X > < a : K e y V a l u e O f D i a g r a m O b j e c t K e y a n y T y p e z b w N T n L X > < a : K e y > < K e y > T a b l e s \ F T r a n s a c t i o n s \ C o l u m n s \ D a t e < / K e y > < / a : K e y > < a : V a l u e   i : t y p e = " D i a g r a m D i s p l a y N o d e V i e w S t a t e " > < H e i g h t > 1 5 0 < / H e i g h t > < I s E x p a n d e d > t r u e < / I s E x p a n d e d > < W i d t h > 2 0 0 < / W i d t h > < / a : V a l u e > < / a : K e y V a l u e O f D i a g r a m O b j e c t K e y a n y T y p e z b w N T n L X > < a : K e y V a l u e O f D i a g r a m O b j e c t K e y a n y T y p e z b w N T n L X > < a : K e y > < K e y > T a b l e s \ F T r a n s a c t i o n s \ C o l u m n s \ P a t i e n t   N a m e < / K e y > < / a : K e y > < a : V a l u e   i : t y p e = " D i a g r a m D i s p l a y N o d e V i e w S t a t e " > < H e i g h t > 1 5 0 < / H e i g h t > < I s E x p a n d e d > t r u e < / I s E x p a n d e d > < W i d t h > 2 0 0 < / W i d t h > < / a : V a l u e > < / a : K e y V a l u e O f D i a g r a m O b j e c t K e y a n y T y p e z b w N T n L X > < a : K e y V a l u e O f D i a g r a m O b j e c t K e y a n y T y p e z b w N T n L X > < a : K e y > < K e y > T a b l e s \ F T r a n s a c t i o n s \ C o l u m n s \ H M O   C O D E < / K e y > < / a : K e y > < a : V a l u e   i : t y p e = " D i a g r a m D i s p l a y N o d e V i e w S t a t e " > < H e i g h t > 1 5 0 < / H e i g h t > < I s E x p a n d e d > t r u e < / I s E x p a n d e d > < W i d t h > 2 0 0 < / W i d t h > < / a : V a l u e > < / a : K e y V a l u e O f D i a g r a m O b j e c t K e y a n y T y p e z b w N T n L X > < a : K e y V a l u e O f D i a g r a m O b j e c t K e y a n y T y p e z b w N T n L X > < a : K e y > < K e y > T a b l e s \ F T r a n s a c t i o n s \ C o l u m n s \ H M O   N A M E < / K e y > < / a : K e y > < a : V a l u e   i : t y p e = " D i a g r a m D i s p l a y N o d e V i e w S t a t e " > < H e i g h t > 1 5 0 < / H e i g h t > < I s E x p a n d e d > t r u e < / I s E x p a n d e d > < W i d t h > 2 0 0 < / W i d t h > < / a : V a l u e > < / a : K e y V a l u e O f D i a g r a m O b j e c t K e y a n y T y p e z b w N T n L X > < a : K e y V a l u e O f D i a g r a m O b j e c t K e y a n y T y p e z b w N T n L X > < a : K e y > < K e y > T a b l e s \ F T r a n s a c t i o n s \ C o l u m n s \ H M O   C A T E G O R Y < / K e y > < / a : K e y > < a : V a l u e   i : t y p e = " D i a g r a m D i s p l a y N o d e V i e w S t a t e " > < H e i g h t > 1 5 0 < / H e i g h t > < I s E x p a n d e d > t r u e < / I s E x p a n d e d > < W i d t h > 2 0 0 < / W i d t h > < / a : V a l u e > < / a : K e y V a l u e O f D i a g r a m O b j e c t K e y a n y T y p e z b w N T n L X > < a : K e y V a l u e O f D i a g r a m O b j e c t K e y a n y T y p e z b w N T n L X > < a : K e y > < K e y > T a b l e s \ F T r a n s a c t i o n s \ C o l u m n s \ S e r v i c e s   R e n d e r e d < / K e y > < / a : K e y > < a : V a l u e   i : t y p e = " D i a g r a m D i s p l a y N o d e V i e w S t a t e " > < H e i g h t > 1 5 0 < / H e i g h t > < I s E x p a n d e d > t r u e < / I s E x p a n d e d > < W i d t h > 2 0 0 < / W i d t h > < / a : V a l u e > < / a : K e y V a l u e O f D i a g r a m O b j e c t K e y a n y T y p e z b w N T n L X > < a : K e y V a l u e O f D i a g r a m O b j e c t K e y a n y T y p e z b w N T n L X > < a : K e y > < K e y > T a b l e s \ F T r a n s a c t i o n s \ C o l u m n s \ L o c a t i o n / D e p a r t m e n t < / K e y > < / a : K e y > < a : V a l u e   i : t y p e = " D i a g r a m D i s p l a y N o d e V i e w S t a t e " > < H e i g h t > 1 5 0 < / H e i g h t > < I s E x p a n d e d > t r u e < / I s E x p a n d e d > < W i d t h > 2 0 0 < / W i d t h > < / a : V a l u e > < / a : K e y V a l u e O f D i a g r a m O b j e c t K e y a n y T y p e z b w N T n L X > < a : K e y V a l u e O f D i a g r a m O b j e c t K e y a n y T y p e z b w N T n L X > < a : K e y > < K e y > T a b l e s \ F T r a n s a c t i o n s \ C o l u m n s \ 1 0 %   C o - p a y e m e n t < / K e y > < / a : K e y > < a : V a l u e   i : t y p e = " D i a g r a m D i s p l a y N o d e V i e w S t a t e " > < H e i g h t > 1 5 0 < / H e i g h t > < I s E x p a n d e d > t r u e < / I s E x p a n d e d > < W i d t h > 2 0 0 < / W i d t h > < / a : V a l u e > < / a : K e y V a l u e O f D i a g r a m O b j e c t K e y a n y T y p e z b w N T n L X > < a : K e y V a l u e O f D i a g r a m O b j e c t K e y a n y T y p e z b w N T n L X > < a : K e y > < K e y > T a b l e s \ F T r a n s a c t i o n s \ C o l u m n s \ V a l u e   o f   T r a n s a c t i o n < / K e y > < / a : K e y > < a : V a l u e   i : t y p e = " D i a g r a m D i s p l a y N o d e V i e w S t a t e " > < H e i g h t > 1 5 0 < / H e i g h t > < I s E x p a n d e d > t r u e < / I s E x p a n d e d > < W i d t h > 2 0 0 < / W i d t h > < / a : V a l u e > < / a : K e y V a l u e O f D i a g r a m O b j e c t K e y a n y T y p e z b w N T n L X > < a : K e y V a l u e O f D i a g r a m O b j e c t K e y a n y T y p e z b w N T n L X > < a : K e y > < K e y > T a b l e s \ F T r a n s a c t i o n s \ C o l u m n s \ C o v e r e d   b y   C a p < / K e y > < / a : K e y > < a : V a l u e   i : t y p e = " D i a g r a m D i s p l a y N o d e V i e w S t a t e " > < H e i g h t > 1 5 0 < / H e i g h t > < I s E x p a n d e d > t r u e < / I s E x p a n d e d > < W i d t h > 2 0 0 < / W i d t h > < / a : V a l u e > < / a : K e y V a l u e O f D i a g r a m O b j e c t K e y a n y T y p e z b w N T n L X > < a : K e y V a l u e O f D i a g r a m O b j e c t K e y a n y T y p e z b w N T n L X > < a : K e y > < K e y > T a b l e s \ F T r a n s a c t i o n s \ C o l u m n s \ N o t   C o v e r e d   B y   C a p < / K e y > < / a : K e y > < a : V a l u e   i : t y p e = " D i a g r a m D i s p l a y N o d e V i e w S t a t e " > < H e i g h t > 1 5 0 < / H e i g h t > < I s E x p a n d e d > t r u e < / I s E x p a n d e d > < W i d t h > 2 0 0 < / W i d t h > < / a : V a l u e > < / a : K e y V a l u e O f D i a g r a m O b j e c t K e y a n y T y p e z b w N T n L X > < a : K e y V a l u e O f D i a g r a m O b j e c t K e y a n y T y p e z b w N T n L X > < a : K e y > < K e y > T a b l e s \ F T r a n s a c t i o n s \ C o l u m n s \ P R O D U C T   I D < / K e y > < / a : K e y > < a : V a l u e   i : t y p e = " D i a g r a m D i s p l a y N o d e V i e w S t a t e " > < H e i g h t > 1 5 0 < / H e i g h t > < I s E x p a n d e d > t r u e < / I s E x p a n d e d > < W i d t h > 2 0 0 < / W i d t h > < / a : V a l u e > < / a : K e y V a l u e O f D i a g r a m O b j e c t K e y a n y T y p e z b w N T n L X > < a : K e y V a l u e O f D i a g r a m O b j e c t K e y a n y T y p e z b w N T n L X > < a : K e y > < K e y > T a b l e s \ F T r a n s a c t i o n s \ C o l u m n s \ C A T E G O R Y < / K e y > < / a : K e y > < a : V a l u e   i : t y p e = " D i a g r a m D i s p l a y N o d e V i e w S t a t e " > < H e i g h t > 1 5 0 < / H e i g h t > < I s E x p a n d e d > t r u e < / I s E x p a n d e d > < W i d t h > 2 0 0 < / W i d t h > < / a : V a l u e > < / a : K e y V a l u e O f D i a g r a m O b j e c t K e y a n y T y p e z b w N T n L X > < a : K e y V a l u e O f D i a g r a m O b j e c t K e y a n y T y p e z b w N T n L X > < a : K e y > < K e y > T a b l e s \ F T r a n s a c t i o n s \ M e a s u r e s \ T o t a l   C A P < / K e y > < / a : K e y > < a : V a l u e   i : t y p e = " D i a g r a m D i s p l a y N o d e V i e w S t a t e " > < H e i g h t > 1 5 0 < / H e i g h t > < I s E x p a n d e d > t r u e < / I s E x p a n d e d > < W i d t h > 2 0 0 < / W i d t h > < / a : V a l u e > < / a : K e y V a l u e O f D i a g r a m O b j e c t K e y a n y T y p e z b w N T n L X > < a : K e y V a l u e O f D i a g r a m O b j e c t K e y a n y T y p e z b w N T n L X > < a : K e y > < K e y > T a b l e s \ F T r a n s a c t i o n s \ M e a s u r e s \ A v e . C o s t   C A P < / K e y > < / a : K e y > < a : V a l u e   i : t y p e = " D i a g r a m D i s p l a y N o d e V i e w S t a t e " > < H e i g h t > 1 5 0 < / H e i g h t > < I s E x p a n d e d > t r u e < / I s E x p a n d e d > < W i d t h > 2 0 0 < / W i d t h > < / a : V a l u e > < / a : K e y V a l u e O f D i a g r a m O b j e c t K e y a n y T y p e z b w N T n L X > < a : K e y V a l u e O f D i a g r a m O b j e c t K e y a n y T y p e z b w N T n L X > < a : K e y > < K e y > T a b l e s \ F T r a n s a c t i o n s \ M e a s u r e s \ T o t a l   F F S < / K e y > < / a : K e y > < a : V a l u e   i : t y p e = " D i a g r a m D i s p l a y N o d e V i e w S t a t e " > < H e i g h t > 1 5 0 < / H e i g h t > < I s E x p a n d e d > t r u e < / I s E x p a n d e d > < W i d t h > 2 0 0 < / W i d t h > < / a : V a l u e > < / a : K e y V a l u e O f D i a g r a m O b j e c t K e y a n y T y p e z b w N T n L X > < a : K e y V a l u e O f D i a g r a m O b j e c t K e y a n y T y p e z b w N T n L X > < a : K e y > < K e y > T a b l e s \ F T r a n s a c t i o n s \ M e a s u r e s \ A v e . C o s t   F F S < / K e y > < / a : K e y > < a : V a l u e   i : t y p e = " D i a g r a m D i s p l a y N o d e V i e w S t a t e " > < H e i g h t > 1 5 0 < / H e i g h t > < I s E x p a n d e d > t r u e < / I s E x p a n d e d > < W i d t h > 2 0 0 < / W i d t h > < / a : V a l u e > < / a : K e y V a l u e O f D i a g r a m O b j e c t K e y a n y T y p e z b w N T n L X > < a : K e y V a l u e O f D i a g r a m O b j e c t K e y a n y T y p e z b w N T n L X > < a : K e y > < K e y > T a b l e s \ F T r a n s a c t i o n s \ M e a s u r e s \ T o t a l   C o s t   o f   S e r v . < / K e y > < / a : K e y > < a : V a l u e   i : t y p e = " D i a g r a m D i s p l a y N o d e V i e w S t a t e " > < H e i g h t > 1 5 0 < / H e i g h t > < I s E x p a n d e d > t r u e < / I s E x p a n d e d > < W i d t h > 2 0 0 < / W i d t h > < / a : V a l u e > < / a : K e y V a l u e O f D i a g r a m O b j e c t K e y a n y T y p e z b w N T n L X > < a : K e y V a l u e O f D i a g r a m O b j e c t K e y a n y T y p e z b w N T n L X > < a : K e y > < K e y > T a b l e s \ F T r a n s a c t i o n s \ M e a s u r e s \ C u m m u l a t i v e   Y e a r l y   T o t a l < / K e y > < / a : K e y > < a : V a l u e   i : t y p e = " D i a g r a m D i s p l a y N o d e V i e w S t a t e " > < H e i g h t > 1 5 0 < / H e i g h t > < I s E x p a n d e d > t r u e < / I s E x p a n d e d > < W i d t h > 2 0 0 < / W i d t h > < / a : V a l u e > < / a : K e y V a l u e O f D i a g r a m O b j e c t K e y a n y T y p e z b w N T n L X > < a : K e y V a l u e O f D i a g r a m O b j e c t K e y a n y T y p e z b w N T n L X > < a : K e y > < K e y > T a b l e s \ F T r a n s a c t i o n s \ M e a s u r e s \ %   o f   T o t a l   C o s t < / K e y > < / a : K e y > < a : V a l u e   i : t y p e = " D i a g r a m D i s p l a y N o d e V i e w S t a t e " > < H e i g h t > 1 5 0 < / H e i g h t > < I s E x p a n d e d > t r u e < / I s E x p a n d e d > < W i d t h > 2 0 0 < / W i d t h > < / a : V a l u e > < / a : K e y V a l u e O f D i a g r a m O b j e c t K e y a n y T y p e z b w N T n L X > < a : K e y V a l u e O f D i a g r a m O b j e c t K e y a n y T y p e z b w N T n L X > < a : K e y > < K e y > T a b l e s \ F T r a n s a c t i o n s \ M e a s u r e s \ A v e . D a i l y   C o s t   F F S < / K e y > < / a : K e y > < a : V a l u e   i : t y p e = " D i a g r a m D i s p l a y N o d e V i e w S t a t e " > < H e i g h t > 1 5 0 < / H e i g h t > < I s E x p a n d e d > t r u e < / I s E x p a n d e d > < W i d t h > 2 0 0 < / W i d t h > < / a : V a l u e > < / a : K e y V a l u e O f D i a g r a m O b j e c t K e y a n y T y p e z b w N T n L X > < a : K e y V a l u e O f D i a g r a m O b j e c t K e y a n y T y p e z b w N T n L X > < a : K e y > < K e y > T a b l e s \ F T r a n s a c t i o n s \ M e a s u r e s \ A v e . D a i l y   C o s t   C a p < / K e y > < / a : K e y > < a : V a l u e   i : t y p e = " D i a g r a m D i s p l a y N o d e V i e w S t a t e " > < H e i g h t > 1 5 0 < / H e i g h t > < I s E x p a n d e d > t r u e < / I s E x p a n d e d > < W i d t h > 2 0 0 < / W i d t h > < / a : V a l u e > < / a : K e y V a l u e O f D i a g r a m O b j e c t K e y a n y T y p e z b w N T n L X > < a : K e y V a l u e O f D i a g r a m O b j e c t K e y a n y T y p e z b w N T n L X > < a : K e y > < K e y > T a b l e s \ F T r a n s a c t i o n s \ M e a s u r e s \ A v e . M o n t h l y   C o s t   F F S < / K e y > < / a : K e y > < a : V a l u e   i : t y p e = " D i a g r a m D i s p l a y N o d e V i e w S t a t e " > < H e i g h t > 1 5 0 < / H e i g h t > < I s E x p a n d e d > t r u e < / I s E x p a n d e d > < W i d t h > 2 0 0 < / W i d t h > < / a : V a l u e > < / a : K e y V a l u e O f D i a g r a m O b j e c t K e y a n y T y p e z b w N T n L X > < a : K e y V a l u e O f D i a g r a m O b j e c t K e y a n y T y p e z b w N T n L X > < a : K e y > < K e y > T a b l e s \ F T r a n s a c t i o n s \ M e a s u r e s \ A v e . M o n t h l y   C o s t   C A P < / K e y > < / a : K e y > < a : V a l u e   i : t y p e = " D i a g r a m D i s p l a y N o d e V i e w S t a t e " > < H e i g h t > 1 5 0 < / H e i g h t > < I s E x p a n d e d > t r u e < / I s E x p a n d e d > < W i d t h > 2 0 0 < / W i d t h > < / a : V a l u e > < / a : K e y V a l u e O f D i a g r a m O b j e c t K e y a n y T y p e z b w N T n L X > < a : K e y V a l u e O f D i a g r a m O b j e c t K e y a n y T y p e z b w N T n L X > < a : K e y > < K e y > T a b l e s \ F T r a n s a c t i o n s \ M e a s u r e s \ T o t a l   1 0 %   C o - P a y m e n t < / K e y > < / a : K e y > < a : V a l u e   i : t y p e = " D i a g r a m D i s p l a y N o d e V i e w S t a t e " > < H e i g h t > 1 5 0 < / H e i g h t > < I s E x p a n d e d > t r u e < / I s E x p a n d e d > < W i d t h > 2 0 0 < / W i d t h > < / a : V a l u e > < / a : K e y V a l u e O f D i a g r a m O b j e c t K e y a n y T y p e z b w N T n L X > < a : K e y V a l u e O f D i a g r a m O b j e c t K e y a n y T y p e z b w N T n L X > < a : K e y > < K e y > T a b l e s \ F T r a n s a c t i o n s \ M e a s u r e s \ T o t a l   C l i n i c   o w i n g   P h a r m a c y < / K e y > < / a : K e y > < a : V a l u e   i : t y p e = " D i a g r a m D i s p l a y N o d e V i e w S t a t e " > < H e i g h t > 1 5 0 < / H e i g h t > < I s E x p a n d e d > t r u e < / I s E x p a n d e d > < W i d t h > 2 0 0 < / W i d t h > < / a : V a l u e > < / a : K e y V a l u e O f D i a g r a m O b j e c t K e y a n y T y p e z b w N T n L X > < a : K e y V a l u e O f D i a g r a m O b j e c t K e y a n y T y p e z b w N T n L X > < a : K e y > < K e y > T a b l e s \ F T r a n s a c t i o n s \ M e a s u r e s \ T o t a l   N H I S   V i s i t < / K e y > < / a : K e y > < a : V a l u e   i : t y p e = " D i a g r a m D i s p l a y N o d e V i e w S t a t e " > < H e i g h t > 1 5 0 < / H e i g h t > < I s E x p a n d e d > t r u e < / I s E x p a n d e d > < W i d t h > 2 0 0 < / W i d t h > < / a : V a l u e > < / a : K e y V a l u e O f D i a g r a m O b j e c t K e y a n y T y p e z b w N T n L X > < a : K e y V a l u e O f D i a g r a m O b j e c t K e y a n y T y p e z b w N T n L X > < a : K e y > < K e y > T a b l e s \ F T r a n s a c t i o n s \ M e a s u r e s \ T o t a l   N H I S   F F S < / K e y > < / a : K e y > < a : V a l u e   i : t y p e = " D i a g r a m D i s p l a y N o d e V i e w S t a t e " > < H e i g h t > 1 5 0 < / H e i g h t > < I s E x p a n d e d > t r u e < / I s E x p a n d e d > < W i d t h > 2 0 0 < / W i d t h > < / a : V a l u e > < / a : K e y V a l u e O f D i a g r a m O b j e c t K e y a n y T y p e z b w N T n L X > < a : K e y V a l u e O f D i a g r a m O b j e c t K e y a n y T y p e z b w N T n L X > < a : K e y > < K e y > T a b l e s \ F T r a n s a c t i o n s \ M e a s u r e s \ T o t a l   N H I S   C A P < / K e y > < / a : K e y > < a : V a l u e   i : t y p e = " D i a g r a m D i s p l a y N o d e V i e w S t a t e " > < H e i g h t > 1 5 0 < / H e i g h t > < I s E x p a n d e d > t r u e < / I s E x p a n d e d > < W i d t h > 2 0 0 < / W i d t h > < / a : V a l u e > < / a : K e y V a l u e O f D i a g r a m O b j e c t K e y a n y T y p e z b w N T n L X > < a : K e y V a l u e O f D i a g r a m O b j e c t K e y a n y T y p e z b w N T n L X > < a : K e y > < K e y > T a b l e s \ F T r a n s a c t i o n s \ M e a s u r e s \ A v e . M o n t h l y   N H I S   v i s i t < / K e y > < / a : K e y > < a : V a l u e   i : t y p e = " D i a g r a m D i s p l a y N o d e V i e w S t a t e " > < H e i g h t > 1 5 0 < / H e i g h t > < I s E x p a n d e d > t r u e < / I s E x p a n d e d > < W i d t h > 2 0 0 < / W i d t h > < / a : V a l u e > < / a : K e y V a l u e O f D i a g r a m O b j e c t K e y a n y T y p e z b w N T n L X > < a : K e y V a l u e O f D i a g r a m O b j e c t K e y a n y T y p e z b w N T n L X > < a : K e y > < K e y > T a b l e s \ F T r a n s a c t i o n s \ M e a s u r e s \ A v r .   N H I S   v i s i t < / K e y > < / a : K e y > < a : V a l u e   i : t y p e = " D i a g r a m D i s p l a y N o d e V i e w S t a t e " > < H e i g h t > 1 5 0 < / H e i g h t > < I s E x p a n d e d > t r u e < / I s E x p a n d e d > < W i d t h > 2 0 0 < / W i d t h > < / a : V a l u e > < / a : K e y V a l u e O f D i a g r a m O b j e c t K e y a n y T y p e z b w N T n L X > < a : K e y V a l u e O f D i a g r a m O b j e c t K e y a n y T y p e z b w N T n L X > < a : K e y > < K e y > T a b l e s \ F T r a n s a c t i o n s \ M e a s u r e s \ T o t a l   N H I S   S e r v i c e s   2 0 1 9 < / K e y > < / a : K e y > < a : V a l u e   i : t y p e = " D i a g r a m D i s p l a y N o d e V i e w S t a t e " > < H e i g h t > 1 5 0 < / H e i g h t > < I s E x p a n d e d > t r u e < / I s E x p a n d e d > < W i d t h > 2 0 0 < / W i d t h > < / a : V a l u e > < / a : K e y V a l u e O f D i a g r a m O b j e c t K e y a n y T y p e z b w N T n L X > < a : K e y V a l u e O f D i a g r a m O b j e c t K e y a n y T y p e z b w N T n L X > < a : K e y > < K e y > T a b l e s \ F T r a n s a c t i o n s \ M e a s u r e s \ T o t a l   N H I S   S e r v i c e s   2 0 2 0 < / K e y > < / a : K e y > < a : V a l u e   i : t y p e = " D i a g r a m D i s p l a y N o d e V i e w S t a t e " > < H e i g h t > 1 5 0 < / H e i g h t > < I s E x p a n d e d > t r u e < / I s E x p a n d e d > < W i d t h > 2 0 0 < / W i d t h > < / a : V a l u e > < / a : K e y V a l u e O f D i a g r a m O b j e c t K e y a n y T y p e z b w N T n L X > < a : K e y V a l u e O f D i a g r a m O b j e c t K e y a n y T y p e z b w N T n L X > < a : K e y > < K e y > T a b l e s \ F T r a n s a c t i o n s \ M e a s u r e s \ P e r c e n t a g e   C h a n g e < / K e y > < / a : K e y > < a : V a l u e   i : t y p e = " D i a g r a m D i s p l a y N o d e V i e w S t a t e " > < H e i g h t > 1 5 0 < / H e i g h t > < I s E x p a n d e d > t r u e < / I s E x p a n d e d > < W i d t h > 2 0 0 < / W i d t h > < / a : V a l u e > < / a : K e y V a l u e O f D i a g r a m O b j e c t K e y a n y T y p e z b w N T n L X > < a : K e y V a l u e O f D i a g r a m O b j e c t K e y a n y T y p e z b w N T n L X > < a : K e y > < K e y > T a b l e s \ F T r a n s a c t i o n s \ M e a s u r e s \ D a s h b o a r d l a b e l < / K e y > < / a : K e y > < a : V a l u e   i : t y p e = " D i a g r a m D i s p l a y N o d e V i e w S t a t e " > < H e i g h t > 1 5 0 < / H e i g h t > < I s E x p a n d e d > t r u e < / I s E x p a n d e d > < W i d t h > 2 0 0 < / W i d t h > < / a : V a l u e > < / a : K e y V a l u e O f D i a g r a m O b j e c t K e y a n y T y p e z b w N T n L X > < a : K e y V a l u e O f D i a g r a m O b j e c t K e y a n y T y p e z b w N T n L X > < a : K e y > < K e y > T a b l e s \ F T r a n s a c t i o n s \ M e a s u r e s \ A v r .   C o s t   o f   S e r v . < / K e y > < / a : K e y > < a : V a l u e   i : t y p e = " D i a g r a m D i s p l a y N o d e V i e w S t a t e " > < H e i g h t > 1 5 0 < / H e i g h t > < I s E x p a n d e d > t r u e < / I s E x p a n d e d > < W i d t h > 2 0 0 < / W i d t h > < / a : V a l u e > < / a : K e y V a l u e O f D i a g r a m O b j e c t K e y a n y T y p e z b w N T n L X > < a : K e y V a l u e O f D i a g r a m O b j e c t K e y a n y T y p e z b w N T n L X > < a : K e y > < K e y > T a b l e s \ F T r a n s a c t i o n s \ M e a s u r e s \ C o u n t   o f   S e r v i c e s   R e n d e r e d < / K e y > < / a : K e y > < a : V a l u e   i : t y p e = " D i a g r a m D i s p l a y N o d e V i e w S t a t e " > < H e i g h t > 1 5 0 < / H e i g h t > < I s E x p a n d e d > t r u e < / I s E x p a n d e d > < W i d t h > 2 0 0 < / W i d t h > < / a : V a l u e > < / a : K e y V a l u e O f D i a g r a m O b j e c t K e y a n y T y p e z b w N T n L X > < a : K e y V a l u e O f D i a g r a m O b j e c t K e y a n y T y p e z b w N T n L X > < a : K e y > < K e y > T a b l e s \ F T r a n s a c t i o n s \ C o u n t   o f   S e r v i c e s   R e n d e r e d \ A d d i t i o n a l   I n f o \ I m p l i c i t   M e a s u r e < / K e y > < / a : K e y > < a : V a l u e   i : t y p e = " D i a g r a m D i s p l a y V i e w S t a t e I D i a g r a m T a g A d d i t i o n a l I n f o " / > < / a : K e y V a l u e O f D i a g r a m O b j e c t K e y a n y T y p e z b w N T n L X > < a : K e y V a l u e O f D i a g r a m O b j e c t K e y a n y T y p e z b w N T n L X > < a : K e y > < K e y > T a b l e s \ D H m o - I D < / K e y > < / a : K e y > < a : V a l u e   i : t y p e = " D i a g r a m D i s p l a y N o d e V i e w S t a t e " > < H e i g h t > 1 5 0 < / H e i g h t > < I s E x p a n d e d > t r u e < / I s E x p a n d e d > < L a y e d O u t > t r u e < / L a y e d O u t > < T a b I n d e x > 2 < / T a b I n d e x > < T o p > 2 6 8 < / T o p > < W i d t h > 2 0 0 < / W i d t h > < / a : V a l u e > < / a : K e y V a l u e O f D i a g r a m O b j e c t K e y a n y T y p e z b w N T n L X > < a : K e y V a l u e O f D i a g r a m O b j e c t K e y a n y T y p e z b w N T n L X > < a : K e y > < K e y > T a b l e s \ D H m o - I D \ C o l u m n s \ H M O   C O D E < / K e y > < / a : K e y > < a : V a l u e   i : t y p e = " D i a g r a m D i s p l a y N o d e V i e w S t a t e " > < H e i g h t > 1 5 0 < / H e i g h t > < I s E x p a n d e d > t r u e < / I s E x p a n d e d > < W i d t h > 2 0 0 < / W i d t h > < / a : V a l u e > < / a : K e y V a l u e O f D i a g r a m O b j e c t K e y a n y T y p e z b w N T n L X > < a : K e y V a l u e O f D i a g r a m O b j e c t K e y a n y T y p e z b w N T n L X > < a : K e y > < K e y > T a b l e s \ D H m o - I D \ C o l u m n s \ H M O   N A M E < / K e y > < / a : K e y > < a : V a l u e   i : t y p e = " D i a g r a m D i s p l a y N o d e V i e w S t a t e " > < H e i g h t > 1 5 0 < / H e i g h t > < I s E x p a n d e d > t r u e < / I s E x p a n d e d > < W i d t h > 2 0 0 < / W i d t h > < / a : V a l u e > < / a : K e y V a l u e O f D i a g r a m O b j e c t K e y a n y T y p e z b w N T n L X > < a : K e y V a l u e O f D i a g r a m O b j e c t K e y a n y T y p e z b w N T n L X > < a : K e y > < K e y > T a b l e s \ D H m o - I D \ C o l u m n s \ H M O   C A T E G O R Y < / K e y > < / a : K e y > < a : V a l u e   i : t y p e = " D i a g r a m D i s p l a y N o d e V i e w S t a t e " > < H e i g h t > 1 5 0 < / H e i g h t > < I s E x p a n d e d > t r u e < / I s E x p a n d e d > < W i d t h > 2 0 0 < / W i d t h > < / a : V a l u e > < / a : K e y V a l u e O f D i a g r a m O b j e c t K e y a n y T y p e z b w N T n L X > < a : K e y V a l u e O f D i a g r a m O b j e c t K e y a n y T y p e z b w N T n L X > < a : K e y > < K e y > T a b l e s \ D i t e m s < / K e y > < / a : K e y > < a : V a l u e   i : t y p e = " D i a g r a m D i s p l a y N o d e V i e w S t a t e " > < H e i g h t > 1 5 0 < / H e i g h t > < I s E x p a n d e d > t r u e < / I s E x p a n d e d > < L a y e d O u t > t r u e < / L a y e d O u t > < L e f t > 5 7 0 . 9 0 3 8 1 0 5 6 7 6 6 5 9 1 < / L e f t > < T a b I n d e x > 4 < / T a b I n d e x > < T o p > 2 7 1 < / T o p > < W i d t h > 2 0 0 < / W i d t h > < / a : V a l u e > < / a : K e y V a l u e O f D i a g r a m O b j e c t K e y a n y T y p e z b w N T n L X > < a : K e y V a l u e O f D i a g r a m O b j e c t K e y a n y T y p e z b w N T n L X > < a : K e y > < K e y > T a b l e s \ D i t e m s \ C o l u m n s \ P R O D U C T   I D < / K e y > < / a : K e y > < a : V a l u e   i : t y p e = " D i a g r a m D i s p l a y N o d e V i e w S t a t e " > < H e i g h t > 1 5 0 < / H e i g h t > < I s E x p a n d e d > t r u e < / I s E x p a n d e d > < W i d t h > 2 0 0 < / W i d t h > < / a : V a l u e > < / a : K e y V a l u e O f D i a g r a m O b j e c t K e y a n y T y p e z b w N T n L X > < a : K e y V a l u e O f D i a g r a m O b j e c t K e y a n y T y p e z b w N T n L X > < a : K e y > < K e y > T a b l e s \ D i t e m s \ C o l u m n s \ P R O D U C T   N A M E < / K e y > < / a : K e y > < a : V a l u e   i : t y p e = " D i a g r a m D i s p l a y N o d e V i e w S t a t e " > < H e i g h t > 1 5 0 < / H e i g h t > < I s E x p a n d e d > t r u e < / I s E x p a n d e d > < W i d t h > 2 0 0 < / W i d t h > < / a : V a l u e > < / a : K e y V a l u e O f D i a g r a m O b j e c t K e y a n y T y p e z b w N T n L X > < a : K e y V a l u e O f D i a g r a m O b j e c t K e y a n y T y p e z b w N T n L X > < a : K e y > < K e y > T a b l e s \ D i t e m s \ C o l u m n s \ C A T E G O R Y < / K e y > < / a : K e y > < a : V a l u e   i : t y p e = " D i a g r a m D i s p l a y N o d e V i e w S t a t e " > < H e i g h t > 1 5 0 < / H e i g h t > < I s E x p a n d e d > t r u e < / I s E x p a n d e d > < W i d t h > 2 0 0 < / W i d t h > < / a : V a l u e > < / a : K e y V a l u e O f D i a g r a m O b j e c t K e y a n y T y p e z b w N T n L X > < a : K e y V a l u e O f D i a g r a m O b j e c t K e y a n y T y p e z b w N T n L X > < a : K e y > < K e y > T a b l e s \ D i t e m s \ C o l u m n s \ S A L E _ P R I C E < / K e y > < / a : K e y > < a : V a l u e   i : t y p e = " D i a g r a m D i s p l a y N o d e V i e w S t a t e " > < H e i g h t > 1 5 0 < / H e i g h t > < I s E x p a n d e d > t r u e < / I s E x p a n d e d > < W i d t h > 2 0 0 < / W i d t h > < / a : V a l u e > < / a : K e y V a l u e O f D i a g r a m O b j e c t K e y a n y T y p e z b w N T n L X > < a : K e y V a l u e O f D i a g r a m O b j e c t K e y a n y T y p e z b w N T n L X > < a : K e y > < K e y > T a b l e s \ D C a l e n d a r < / K e y > < / a : K e y > < a : V a l u e   i : t y p e = " D i a g r a m D i s p l a y N o d e V i e w S t a t e " > < H e i g h t > 1 5 0 < / H e i g h t > < I s E x p a n d e d > t r u e < / I s E x p a n d e d > < L a y e d O u t > t r u e < / L a y e d O u t > < T o p > 4 2 < / T o p > < W i d t h > 2 0 0 < / W i d t h > < / a : V a l u e > < / a : K e y V a l u e O f D i a g r a m O b j e c t K e y a n y T y p e z b w N T n L X > < a : K e y V a l u e O f D i a g r a m O b j e c t K e y a n y T y p e z b w N T n L X > < a : K e y > < K e y > T a b l e s \ D C a l e n d a r \ C o l u m n s \ D a t e < / K e y > < / a : K e y > < a : V a l u e   i : t y p e = " D i a g r a m D i s p l a y N o d e V i e w S t a t e " > < H e i g h t > 1 5 0 < / H e i g h t > < I s E x p a n d e d > t r u e < / I s E x p a n d e d > < W i d t h > 2 0 0 < / W i d t h > < / a : V a l u e > < / a : K e y V a l u e O f D i a g r a m O b j e c t K e y a n y T y p e z b w N T n L X > < a : K e y V a l u e O f D i a g r a m O b j e c t K e y a n y T y p e z b w N T n L X > < a : K e y > < K e y > T a b l e s \ D C a l e n d a r \ C o l u m n s \ Y e a r < / K e y > < / a : K e y > < a : V a l u e   i : t y p e = " D i a g r a m D i s p l a y N o d e V i e w S t a t e " > < H e i g h t > 1 5 0 < / H e i g h t > < I s E x p a n d e d > t r u e < / I s E x p a n d e d > < W i d t h > 2 0 0 < / W i d t h > < / a : V a l u e > < / a : K e y V a l u e O f D i a g r a m O b j e c t K e y a n y T y p e z b w N T n L X > < a : K e y V a l u e O f D i a g r a m O b j e c t K e y a n y T y p e z b w N T n L X > < a : K e y > < K e y > T a b l e s \ D C a l e n d a r \ C o l u m n s \ M o n t h   N u m b e r < / K e y > < / a : K e y > < a : V a l u e   i : t y p e = " D i a g r a m D i s p l a y N o d e V i e w S t a t e " > < H e i g h t > 1 5 0 < / H e i g h t > < I s E x p a n d e d > t r u e < / I s E x p a n d e d > < W i d t h > 2 0 0 < / W i d t h > < / a : V a l u e > < / a : K e y V a l u e O f D i a g r a m O b j e c t K e y a n y T y p e z b w N T n L X > < a : K e y V a l u e O f D i a g r a m O b j e c t K e y a n y T y p e z b w N T n L X > < a : K e y > < K e y > T a b l e s \ D C a l e n d a r \ C o l u m n s \ M o n t h < / K e y > < / a : K e y > < a : V a l u e   i : t y p e = " D i a g r a m D i s p l a y N o d e V i e w S t a t e " > < H e i g h t > 1 5 0 < / H e i g h t > < I s E x p a n d e d > t r u e < / I s E x p a n d e d > < W i d t h > 2 0 0 < / W i d t h > < / a : V a l u e > < / a : K e y V a l u e O f D i a g r a m O b j e c t K e y a n y T y p e z b w N T n L X > < a : K e y V a l u e O f D i a g r a m O b j e c t K e y a n y T y p e z b w N T n L X > < a : K e y > < K e y > T a b l e s \ D C a l e n d a r \ C o l u m n s \ M M M - Y Y Y Y < / K e y > < / a : K e y > < a : V a l u e   i : t y p e = " D i a g r a m D i s p l a y N o d e V i e w S t a t e " > < H e i g h t > 1 5 0 < / H e i g h t > < I s E x p a n d e d > t r u e < / I s E x p a n d e d > < W i d t h > 2 0 0 < / W i d t h > < / a : V a l u e > < / a : K e y V a l u e O f D i a g r a m O b j e c t K e y a n y T y p e z b w N T n L X > < a : K e y V a l u e O f D i a g r a m O b j e c t K e y a n y T y p e z b w N T n L X > < a : K e y > < K e y > T a b l e s \ D C a l e n d a r \ C o l u m n s \ D a y   O f   W e e k   N u m b e r < / K e y > < / a : K e y > < a : V a l u e   i : t y p e = " D i a g r a m D i s p l a y N o d e V i e w S t a t e " > < H e i g h t > 1 5 0 < / H e i g h t > < I s E x p a n d e d > t r u e < / I s E x p a n d e d > < W i d t h > 2 0 0 < / W i d t h > < / a : V a l u e > < / a : K e y V a l u e O f D i a g r a m O b j e c t K e y a n y T y p e z b w N T n L X > < a : K e y V a l u e O f D i a g r a m O b j e c t K e y a n y T y p e z b w N T n L X > < a : K e y > < K e y > T a b l e s \ D C a l e n d a r \ C o l u m n s \ D a y   O f   W e e k < / K e y > < / a : K e y > < a : V a l u e   i : t y p e = " D i a g r a m D i s p l a y N o d e V i e w S t a t e " > < H e i g h t > 1 5 0 < / H e i g h t > < I s E x p a n d e d > t r u e < / I s E x p a n d e d > < W i d t h > 2 0 0 < / W i d t h > < / a : V a l u e > < / a : K e y V a l u e O f D i a g r a m O b j e c t K e y a n y T y p e z b w N T n L X > < a : K e y V a l u e O f D i a g r a m O b j e c t K e y a n y T y p e z b w N T n L X > < a : K e y > < K e y > T a b l e s \ D C a l e n d a r \ H i e r a r c h i e s \ D a t e   H i e r a r c h y < / K e y > < / a : K e y > < a : V a l u e   i : t y p e = " D i a g r a m D i s p l a y N o d e V i e w S t a t e " > < H e i g h t > 1 5 0 < / H e i g h t > < I s E x p a n d e d > t r u e < / I s E x p a n d e d > < W i d t h > 2 0 0 < / W i d t h > < / a : V a l u e > < / a : K e y V a l u e O f D i a g r a m O b j e c t K e y a n y T y p e z b w N T n L X > < a : K e y V a l u e O f D i a g r a m O b j e c t K e y a n y T y p e z b w N T n L X > < a : K e y > < K e y > T a b l e s \ D C a l e n d a r \ H i e r a r c h i e s \ D a t e   H i e r a r c h y \ L e v e l s \ Y e a r < / K e y > < / a : K e y > < a : V a l u e   i : t y p e = " D i a g r a m D i s p l a y N o d e V i e w S t a t e " > < H e i g h t > 1 5 0 < / H e i g h t > < I s E x p a n d e d > t r u e < / I s E x p a n d e d > < W i d t h > 2 0 0 < / W i d t h > < / a : V a l u e > < / a : K e y V a l u e O f D i a g r a m O b j e c t K e y a n y T y p e z b w N T n L X > < a : K e y V a l u e O f D i a g r a m O b j e c t K e y a n y T y p e z b w N T n L X > < a : K e y > < K e y > T a b l e s \ D C a l e n d a r \ H i e r a r c h i e s \ D a t e   H i e r a r c h y \ L e v e l s \ M o n t h < / K e y > < / a : K e y > < a : V a l u e   i : t y p e = " D i a g r a m D i s p l a y N o d e V i e w S t a t e " > < H e i g h t > 1 5 0 < / H e i g h t > < I s E x p a n d e d > t r u e < / I s E x p a n d e d > < W i d t h > 2 0 0 < / W i d t h > < / a : V a l u e > < / a : K e y V a l u e O f D i a g r a m O b j e c t K e y a n y T y p e z b w N T n L X > < a : K e y V a l u e O f D i a g r a m O b j e c t K e y a n y T y p e z b w N T n L X > < a : K e y > < K e y > T a b l e s \ D C a l e n d a r \ H i e r a r c h i e s \ D a t e   H i e r a r c h y \ L e v e l s \ D a t e C o l u m n < / K e y > < / a : K e y > < a : V a l u e   i : t y p e = " D i a g r a m D i s p l a y N o d e V i e w S t a t e " > < H e i g h t > 1 5 0 < / H e i g h t > < I s E x p a n d e d > t r u e < / I s E x p a n d e d > < W i d t h > 2 0 0 < / W i d t h > < / a : V a l u e > < / a : K e y V a l u e O f D i a g r a m O b j e c t K e y a n y T y p e z b w N T n L X > < a : K e y V a l u e O f D i a g r a m O b j e c t K e y a n y T y p e z b w N T n L X > < a : K e y > < K e y > T a b l e s \ H m o   C a t e g o r y < / K e y > < / a : K e y > < a : V a l u e   i : t y p e = " D i a g r a m D i s p l a y N o d e V i e w S t a t e " > < H e i g h t > 1 0 7 < / H e i g h t > < I s E x p a n d e d > t r u e < / I s E x p a n d e d > < I s F o c u s e d > t r u e < / I s F o c u s e d > < L a y e d O u t > t r u e < / L a y e d O u t > < L e f t > 5 6 5 . 9 0 3 8 1 0 5 6 7 6 6 5 9 1 < / L e f t > < T a b I n d e x > 1 < / T a b I n d e x > < T o p > 6 6 < / T o p > < W i d t h > 2 0 0 < / W i d t h > < / a : V a l u e > < / a : K e y V a l u e O f D i a g r a m O b j e c t K e y a n y T y p e z b w N T n L X > < a : K e y V a l u e O f D i a g r a m O b j e c t K e y a n y T y p e z b w N T n L X > < a : K e y > < K e y > T a b l e s \ H m o   C a t e g o r y \ C o l u m n s \ S N < / K e y > < / a : K e y > < a : V a l u e   i : t y p e = " D i a g r a m D i s p l a y N o d e V i e w S t a t e " > < H e i g h t > 1 5 0 < / H e i g h t > < I s E x p a n d e d > t r u e < / I s E x p a n d e d > < W i d t h > 2 0 0 < / W i d t h > < / a : V a l u e > < / a : K e y V a l u e O f D i a g r a m O b j e c t K e y a n y T y p e z b w N T n L X > < a : K e y V a l u e O f D i a g r a m O b j e c t K e y a n y T y p e z b w N T n L X > < a : K e y > < K e y > T a b l e s \ H m o   C a t e g o r y \ C o l u m n s \ H M O   C a t e g o r y < / K e y > < / a : K e y > < a : V a l u e   i : t y p e = " D i a g r a m D i s p l a y N o d e V i e w S t a t e " > < H e i g h t > 1 5 0 < / H e i g h t > < I s E x p a n d e d > t r u e < / I s E x p a n d e d > < W i d t h > 2 0 0 < / W i d t h > < / a : V a l u e > < / a : K e y V a l u e O f D i a g r a m O b j e c t K e y a n y T y p e z b w N T n L X > < a : K e y V a l u e O f D i a g r a m O b j e c t K e y a n y T y p e z b w N T n L X > < a : K e y > < K e y > R e l a t i o n s h i p s \ & l t ; T a b l e s \ F T r a n s a c t i o n s \ C o l u m n s \ P R O D U C T   I D & g t ; - & l t ; T a b l e s \ D i t e m s \ C o l u m n s \ P R O D U C T   I D & g t ; < / K e y > < / a : K e y > < a : V a l u e   i : t y p e = " D i a g r a m D i s p l a y L i n k V i e w S t a t e " > < A u t o m a t i o n P r o p e r t y H e l p e r T e x t > E n d   p o i n t   1 :   ( 4 8 6 , 4 4 0 . 5 ) .   E n d   p o i n t   2 :   ( 5 5 4 . 9 0 3 8 1 0 5 6 7 6 6 6 , 3 4 6 )   < / A u t o m a t i o n P r o p e r t y H e l p e r T e x t > < L a y e d O u t > t r u e < / L a y e d O u t > < P o i n t s   x m l n s : b = " h t t p : / / s c h e m a s . d a t a c o n t r a c t . o r g / 2 0 0 4 / 0 7 / S y s t e m . W i n d o w s " > < b : P o i n t > < b : _ x > 4 8 6 < / b : _ x > < b : _ y > 4 4 0 . 5 < / b : _ y > < / b : P o i n t > < b : P o i n t > < b : _ x > 5 1 8 . 4 5 1 9 0 5 5 0 0 0 0 0 0 7 < / b : _ x > < b : _ y > 4 4 0 . 5 < / b : _ y > < / b : P o i n t > < b : P o i n t > < b : _ x > 5 2 0 . 4 5 1 9 0 5 5 0 0 0 0 0 0 7 < / b : _ x > < b : _ y > 4 3 8 . 5 < / b : _ y > < / b : P o i n t > < b : P o i n t > < b : _ x > 5 2 0 . 4 5 1 9 0 5 5 0 0 0 0 0 0 7 < / b : _ x > < b : _ y > 3 4 8 < / b : _ y > < / b : P o i n t > < b : P o i n t > < b : _ x > 5 2 2 . 4 5 1 9 0 5 5 0 0 0 0 0 0 7 < / b : _ x > < b : _ y > 3 4 6 < / b : _ y > < / b : P o i n t > < b : P o i n t > < b : _ x > 5 5 4 . 9 0 3 8 1 0 5 6 7 6 6 5 9 1 < / b : _ x > < b : _ y > 3 4 6 < / b : _ y > < / b : P o i n t > < / P o i n t s > < / a : V a l u e > < / a : K e y V a l u e O f D i a g r a m O b j e c t K e y a n y T y p e z b w N T n L X > < a : K e y V a l u e O f D i a g r a m O b j e c t K e y a n y T y p e z b w N T n L X > < a : K e y > < K e y > R e l a t i o n s h i p s \ & l t ; T a b l e s \ F T r a n s a c t i o n s \ C o l u m n s \ P R O D U C T   I D & g t ; - & l t ; T a b l e s \ D i t e m s \ C o l u m n s \ P R O D U C T   I D & g t ; \ F K < / K e y > < / a : K e y > < a : V a l u e   i : t y p e = " D i a g r a m D i s p l a y L i n k E n d p o i n t V i e w S t a t e " > < H e i g h t > 1 6 < / H e i g h t > < L a b e l L o c a t i o n   x m l n s : b = " h t t p : / / s c h e m a s . d a t a c o n t r a c t . o r g / 2 0 0 4 / 0 7 / S y s t e m . W i n d o w s " > < b : _ x > 4 7 0 < / b : _ x > < b : _ y > 4 3 2 . 5 < / b : _ y > < / L a b e l L o c a t i o n > < L o c a t i o n   x m l n s : b = " h t t p : / / s c h e m a s . d a t a c o n t r a c t . o r g / 2 0 0 4 / 0 7 / S y s t e m . W i n d o w s " > < b : _ x > 4 7 0 < / b : _ x > < b : _ y > 4 4 0 . 5 < / b : _ y > < / L o c a t i o n > < S h a p e R o t a t e A n g l e > 3 6 0 < / S h a p e R o t a t e A n g l e > < W i d t h > 1 6 < / W i d t h > < / a : V a l u e > < / a : K e y V a l u e O f D i a g r a m O b j e c t K e y a n y T y p e z b w N T n L X > < a : K e y V a l u e O f D i a g r a m O b j e c t K e y a n y T y p e z b w N T n L X > < a : K e y > < K e y > R e l a t i o n s h i p s \ & l t ; T a b l e s \ F T r a n s a c t i o n s \ C o l u m n s \ P R O D U C T   I D & g t ; - & l t ; T a b l e s \ D i t e m s \ C o l u m n s \ P R O D U C T   I D & g t ; \ P K < / K e y > < / a : K e y > < a : V a l u e   i : t y p e = " D i a g r a m D i s p l a y L i n k E n d p o i n t V i e w S t a t e " > < H e i g h t > 1 6 < / H e i g h t > < L a b e l L o c a t i o n   x m l n s : b = " h t t p : / / s c h e m a s . d a t a c o n t r a c t . o r g / 2 0 0 4 / 0 7 / S y s t e m . W i n d o w s " > < b : _ x > 5 5 4 . 9 0 3 8 1 0 5 6 7 6 6 5 9 1 < / b : _ x > < b : _ y > 3 3 8 < / b : _ y > < / L a b e l L o c a t i o n > < L o c a t i o n   x m l n s : b = " h t t p : / / s c h e m a s . d a t a c o n t r a c t . o r g / 2 0 0 4 / 0 7 / S y s t e m . W i n d o w s " > < b : _ x > 5 7 0 . 9 0 3 8 1 0 5 6 7 6 6 5 9 1 < / b : _ x > < b : _ y > 3 4 6 < / b : _ y > < / L o c a t i o n > < S h a p e R o t a t e A n g l e > 1 8 0 < / S h a p e R o t a t e A n g l e > < W i d t h > 1 6 < / W i d t h > < / a : V a l u e > < / a : K e y V a l u e O f D i a g r a m O b j e c t K e y a n y T y p e z b w N T n L X > < a : K e y V a l u e O f D i a g r a m O b j e c t K e y a n y T y p e z b w N T n L X > < a : K e y > < K e y > R e l a t i o n s h i p s \ & l t ; T a b l e s \ F T r a n s a c t i o n s \ C o l u m n s \ P R O D U C T   I D & g t ; - & l t ; T a b l e s \ D i t e m s \ C o l u m n s \ P R O D U C T   I D & g t ; \ C r o s s F i l t e r < / K e y > < / a : K e y > < a : V a l u e   i : t y p e = " D i a g r a m D i s p l a y L i n k C r o s s F i l t e r V i e w S t a t e " > < P o i n t s   x m l n s : b = " h t t p : / / s c h e m a s . d a t a c o n t r a c t . o r g / 2 0 0 4 / 0 7 / S y s t e m . W i n d o w s " > < b : P o i n t > < b : _ x > 4 8 6 < / b : _ x > < b : _ y > 4 4 0 . 5 < / b : _ y > < / b : P o i n t > < b : P o i n t > < b : _ x > 5 1 8 . 4 5 1 9 0 5 5 0 0 0 0 0 0 7 < / b : _ x > < b : _ y > 4 4 0 . 5 < / b : _ y > < / b : P o i n t > < b : P o i n t > < b : _ x > 5 2 0 . 4 5 1 9 0 5 5 0 0 0 0 0 0 7 < / b : _ x > < b : _ y > 4 3 8 . 5 < / b : _ y > < / b : P o i n t > < b : P o i n t > < b : _ x > 5 2 0 . 4 5 1 9 0 5 5 0 0 0 0 0 0 7 < / b : _ x > < b : _ y > 3 4 8 < / b : _ y > < / b : P o i n t > < b : P o i n t > < b : _ x > 5 2 2 . 4 5 1 9 0 5 5 0 0 0 0 0 0 7 < / b : _ x > < b : _ y > 3 4 6 < / b : _ y > < / b : P o i n t > < b : P o i n t > < b : _ x > 5 5 4 . 9 0 3 8 1 0 5 6 7 6 6 5 9 1 < / b : _ x > < b : _ y > 3 4 6 < / b : _ y > < / b : P o i n t > < / P o i n t s > < / a : V a l u e > < / a : K e y V a l u e O f D i a g r a m O b j e c t K e y a n y T y p e z b w N T n L X > < a : K e y V a l u e O f D i a g r a m O b j e c t K e y a n y T y p e z b w N T n L X > < a : K e y > < K e y > R e l a t i o n s h i p s \ & l t ; T a b l e s \ F T r a n s a c t i o n s \ C o l u m n s \ H M O   C O D E & g t ; - & l t ; T a b l e s \ D H m o - I D \ C o l u m n s \ H M O   C O D E & g t ; < / K e y > < / a : K e y > < a : V a l u e   i : t y p e = " D i a g r a m D i s p l a y L i n k V i e w S t a t e " > < A u t o m a t i o n P r o p e r t y H e l p e r T e x t > E n d   p o i n t   1 :   ( 2 5 4 , 4 4 0 . 5 ) .   E n d   p o i n t   2 :   ( 2 1 6 , 3 4 3 )   < / A u t o m a t i o n P r o p e r t y H e l p e r T e x t > < L a y e d O u t > t r u e < / L a y e d O u t > < P o i n t s   x m l n s : b = " h t t p : / / s c h e m a s . d a t a c o n t r a c t . o r g / 2 0 0 4 / 0 7 / S y s t e m . W i n d o w s " > < b : P o i n t > < b : _ x > 2 5 4 < / b : _ x > < b : _ y > 4 4 0 . 5 < / b : _ y > < / b : P o i n t > < b : P o i n t > < b : _ x > 2 3 7 < / b : _ x > < b : _ y > 4 4 0 . 5 < / b : _ y > < / b : P o i n t > < b : P o i n t > < b : _ x > 2 3 5 < / b : _ x > < b : _ y > 4 3 8 . 5 < / b : _ y > < / b : P o i n t > < b : P o i n t > < b : _ x > 2 3 5 < / b : _ x > < b : _ y > 3 4 5 < / b : _ y > < / b : P o i n t > < b : P o i n t > < b : _ x > 2 3 3 < / b : _ x > < b : _ y > 3 4 3 < / b : _ y > < / b : P o i n t > < b : P o i n t > < b : _ x > 2 1 6 . 0 0 0 0 0 0 0 0 0 0 0 0 0 6 < / b : _ x > < b : _ y > 3 4 3 < / b : _ y > < / b : P o i n t > < / P o i n t s > < / a : V a l u e > < / a : K e y V a l u e O f D i a g r a m O b j e c t K e y a n y T y p e z b w N T n L X > < a : K e y V a l u e O f D i a g r a m O b j e c t K e y a n y T y p e z b w N T n L X > < a : K e y > < K e y > R e l a t i o n s h i p s \ & l t ; T a b l e s \ F T r a n s a c t i o n s \ C o l u m n s \ H M O   C O D E & g t ; - & l t ; T a b l e s \ D H m o - I D \ C o l u m n s \ H M O   C O D E & g t ; \ F K < / K e y > < / a : K e y > < a : V a l u e   i : t y p e = " D i a g r a m D i s p l a y L i n k E n d p o i n t V i e w S t a t e " > < H e i g h t > 1 6 < / H e i g h t > < L a b e l L o c a t i o n   x m l n s : b = " h t t p : / / s c h e m a s . d a t a c o n t r a c t . o r g / 2 0 0 4 / 0 7 / S y s t e m . W i n d o w s " > < b : _ x > 2 5 4 < / b : _ x > < b : _ y > 4 3 2 . 5 < / b : _ y > < / L a b e l L o c a t i o n > < L o c a t i o n   x m l n s : b = " h t t p : / / s c h e m a s . d a t a c o n t r a c t . o r g / 2 0 0 4 / 0 7 / S y s t e m . W i n d o w s " > < b : _ x > 2 7 0 < / b : _ x > < b : _ y > 4 4 0 . 5 < / b : _ y > < / L o c a t i o n > < S h a p e R o t a t e A n g l e > 1 8 0 < / S h a p e R o t a t e A n g l e > < W i d t h > 1 6 < / W i d t h > < / a : V a l u e > < / a : K e y V a l u e O f D i a g r a m O b j e c t K e y a n y T y p e z b w N T n L X > < a : K e y V a l u e O f D i a g r a m O b j e c t K e y a n y T y p e z b w N T n L X > < a : K e y > < K e y > R e l a t i o n s h i p s \ & l t ; T a b l e s \ F T r a n s a c t i o n s \ C o l u m n s \ H M O   C O D E & g t ; - & l t ; T a b l e s \ D H m o - I D \ C o l u m n s \ H M O   C O D E & g t ; \ P K < / K e y > < / a : K e y > < a : V a l u e   i : t y p e = " D i a g r a m D i s p l a y L i n k E n d p o i n t V i e w S t a t e " > < H e i g h t > 1 6 < / H e i g h t > < L a b e l L o c a t i o n   x m l n s : b = " h t t p : / / s c h e m a s . d a t a c o n t r a c t . o r g / 2 0 0 4 / 0 7 / S y s t e m . W i n d o w s " > < b : _ x > 2 0 0 . 0 0 0 0 0 0 0 0 0 0 0 0 0 6 < / b : _ x > < b : _ y > 3 3 5 < / b : _ y > < / L a b e l L o c a t i o n > < L o c a t i o n   x m l n s : b = " h t t p : / / s c h e m a s . d a t a c o n t r a c t . o r g / 2 0 0 4 / 0 7 / S y s t e m . W i n d o w s " > < b : _ x > 2 0 0 . 0 0 0 0 0 0 0 0 0 0 0 0 0 3 < / b : _ x > < b : _ y > 3 4 3 < / b : _ y > < / L o c a t i o n > < S h a p e R o t a t e A n g l e > 3 6 0 < / S h a p e R o t a t e A n g l e > < W i d t h > 1 6 < / W i d t h > < / a : V a l u e > < / a : K e y V a l u e O f D i a g r a m O b j e c t K e y a n y T y p e z b w N T n L X > < a : K e y V a l u e O f D i a g r a m O b j e c t K e y a n y T y p e z b w N T n L X > < a : K e y > < K e y > R e l a t i o n s h i p s \ & l t ; T a b l e s \ F T r a n s a c t i o n s \ C o l u m n s \ H M O   C O D E & g t ; - & l t ; T a b l e s \ D H m o - I D \ C o l u m n s \ H M O   C O D E & g t ; \ C r o s s F i l t e r < / K e y > < / a : K e y > < a : V a l u e   i : t y p e = " D i a g r a m D i s p l a y L i n k C r o s s F i l t e r V i e w S t a t e " > < P o i n t s   x m l n s : b = " h t t p : / / s c h e m a s . d a t a c o n t r a c t . o r g / 2 0 0 4 / 0 7 / S y s t e m . W i n d o w s " > < b : P o i n t > < b : _ x > 2 5 4 < / b : _ x > < b : _ y > 4 4 0 . 5 < / b : _ y > < / b : P o i n t > < b : P o i n t > < b : _ x > 2 3 7 < / b : _ x > < b : _ y > 4 4 0 . 5 < / b : _ y > < / b : P o i n t > < b : P o i n t > < b : _ x > 2 3 5 < / b : _ x > < b : _ y > 4 3 8 . 5 < / b : _ y > < / b : P o i n t > < b : P o i n t > < b : _ x > 2 3 5 < / b : _ x > < b : _ y > 3 4 5 < / b : _ y > < / b : P o i n t > < b : P o i n t > < b : _ x > 2 3 3 < / b : _ x > < b : _ y > 3 4 3 < / b : _ y > < / b : P o i n t > < b : P o i n t > < b : _ x > 2 1 6 . 0 0 0 0 0 0 0 0 0 0 0 0 0 6 < / b : _ x > < b : _ y > 3 4 3 < / b : _ y > < / b : P o i n t > < / P o i n t s > < / a : V a l u e > < / a : K e y V a l u e O f D i a g r a m O b j e c t K e y a n y T y p e z b w N T n L X > < a : K e y V a l u e O f D i a g r a m O b j e c t K e y a n y T y p e z b w N T n L X > < a : K e y > < K e y > R e l a t i o n s h i p s \ & l t ; T a b l e s \ F T r a n s a c t i o n s \ C o l u m n s \ D a t e & g t ; - & l t ; T a b l e s \ D C a l e n d a r \ C o l u m n s \ D a t e & g t ; < / K e y > < / a : K e y > < a : V a l u e   i : t y p e = " D i a g r a m D i s p l a y L i n k V i e w S t a t e " > < A u t o m a t i o n P r o p e r t y H e l p e r T e x t > E n d   p o i n t   1 :   ( 3 6 0 , 2 1 9 ) .   E n d   p o i n t   2 :   ( 2 1 6 , 1 1 7 )   < / A u t o m a t i o n P r o p e r t y H e l p e r T e x t > < L a y e d O u t > t r u e < / L a y e d O u t > < P o i n t s   x m l n s : b = " h t t p : / / s c h e m a s . d a t a c o n t r a c t . o r g / 2 0 0 4 / 0 7 / S y s t e m . W i n d o w s " > < b : P o i n t > < b : _ x > 3 5 9 . 9 9 9 9 9 9 9 9 9 9 9 9 9 4 < / b : _ x > < b : _ y > 2 1 9 < / b : _ y > < / b : P o i n t > < b : P o i n t > < b : _ x > 3 6 0 < / b : _ x > < b : _ y > 1 1 9 < / b : _ y > < / b : P o i n t > < b : P o i n t > < b : _ x > 3 5 8 < / b : _ x > < b : _ y > 1 1 7 < / b : _ y > < / b : P o i n t > < b : P o i n t > < b : _ x > 2 1 5 . 9 9 9 9 9 9 9 9 9 9 9 9 9 4 < / b : _ x > < b : _ y > 1 1 7 < / b : _ y > < / b : P o i n t > < / P o i n t s > < / a : V a l u e > < / a : K e y V a l u e O f D i a g r a m O b j e c t K e y a n y T y p e z b w N T n L X > < a : K e y V a l u e O f D i a g r a m O b j e c t K e y a n y T y p e z b w N T n L X > < a : K e y > < K e y > R e l a t i o n s h i p s \ & l t ; T a b l e s \ F T r a n s a c t i o n s \ C o l u m n s \ D a t e & g t ; - & l t ; T a b l e s \ D C a l e n d a r \ C o l u m n s \ D a t e & g t ; \ F K < / K e y > < / a : K e y > < a : V a l u e   i : t y p e = " D i a g r a m D i s p l a y L i n k E n d p o i n t V i e w S t a t e " > < H e i g h t > 1 6 < / H e i g h t > < L a b e l L o c a t i o n   x m l n s : b = " h t t p : / / s c h e m a s . d a t a c o n t r a c t . o r g / 2 0 0 4 / 0 7 / S y s t e m . W i n d o w s " > < b : _ x > 3 5 1 . 9 9 9 9 9 9 9 9 9 9 9 9 9 4 < / b : _ x > < b : _ y > 2 1 9 < / b : _ y > < / L a b e l L o c a t i o n > < L o c a t i o n   x m l n s : b = " h t t p : / / s c h e m a s . d a t a c o n t r a c t . o r g / 2 0 0 4 / 0 7 / S y s t e m . W i n d o w s " > < b : _ x > 3 6 0 < / b : _ x > < b : _ y > 2 3 5 < / b : _ y > < / L o c a t i o n > < S h a p e R o t a t e A n g l e > 2 6 9 . 9 9 9 9 9 9 9 9 9 9 9 9 7 7 < / S h a p e R o t a t e A n g l e > < W i d t h > 1 6 < / W i d t h > < / a : V a l u e > < / a : K e y V a l u e O f D i a g r a m O b j e c t K e y a n y T y p e z b w N T n L X > < a : K e y V a l u e O f D i a g r a m O b j e c t K e y a n y T y p e z b w N T n L X > < a : K e y > < K e y > R e l a t i o n s h i p s \ & l t ; T a b l e s \ F T r a n s a c t i o n s \ C o l u m n s \ D a t e & g t ; - & l t ; T a b l e s \ D C a l e n d a r \ C o l u m n s \ D a t e & g t ; \ P K < / K e y > < / a : K e y > < a : V a l u e   i : t y p e = " D i a g r a m D i s p l a y L i n k E n d p o i n t V i e w S t a t e " > < H e i g h t > 1 6 < / H e i g h t > < L a b e l L o c a t i o n   x m l n s : b = " h t t p : / / s c h e m a s . d a t a c o n t r a c t . o r g / 2 0 0 4 / 0 7 / S y s t e m . W i n d o w s " > < b : _ x > 1 9 9 . 9 9 9 9 9 9 9 9 9 9 9 9 9 4 < / b : _ x > < b : _ y > 1 0 9 < / b : _ y > < / L a b e l L o c a t i o n > < L o c a t i o n   x m l n s : b = " h t t p : / / s c h e m a s . d a t a c o n t r a c t . o r g / 2 0 0 4 / 0 7 / S y s t e m . W i n d o w s " > < b : _ x > 1 9 9 . 9 9 9 9 9 9 9 9 9 9 9 9 9 4 < / b : _ x > < b : _ y > 1 1 7 < / b : _ y > < / L o c a t i o n > < S h a p e R o t a t e A n g l e > 3 6 0 < / S h a p e R o t a t e A n g l e > < W i d t h > 1 6 < / W i d t h > < / a : V a l u e > < / a : K e y V a l u e O f D i a g r a m O b j e c t K e y a n y T y p e z b w N T n L X > < a : K e y V a l u e O f D i a g r a m O b j e c t K e y a n y T y p e z b w N T n L X > < a : K e y > < K e y > R e l a t i o n s h i p s \ & l t ; T a b l e s \ F T r a n s a c t i o n s \ C o l u m n s \ D a t e & g t ; - & l t ; T a b l e s \ D C a l e n d a r \ C o l u m n s \ D a t e & g t ; \ C r o s s F i l t e r < / K e y > < / a : K e y > < a : V a l u e   i : t y p e = " D i a g r a m D i s p l a y L i n k C r o s s F i l t e r V i e w S t a t e " > < P o i n t s   x m l n s : b = " h t t p : / / s c h e m a s . d a t a c o n t r a c t . o r g / 2 0 0 4 / 0 7 / S y s t e m . W i n d o w s " > < b : P o i n t > < b : _ x > 3 5 9 . 9 9 9 9 9 9 9 9 9 9 9 9 9 4 < / b : _ x > < b : _ y > 2 1 9 < / b : _ y > < / b : P o i n t > < b : P o i n t > < b : _ x > 3 6 0 < / b : _ x > < b : _ y > 1 1 9 < / b : _ y > < / b : P o i n t > < b : P o i n t > < b : _ x > 3 5 8 < / b : _ x > < b : _ y > 1 1 7 < / b : _ y > < / b : P o i n t > < b : P o i n t > < b : _ x > 2 1 5 . 9 9 9 9 9 9 9 9 9 9 9 9 9 4 < / b : _ x > < b : _ y > 1 1 7 < / b : _ y > < / b : P o i n t > < / P o i n t s > < / a : V a l u e > < / a : K e y V a l u e O f D i a g r a m O b j e c t K e y a n y T y p e z b w N T n L X > < a : K e y V a l u e O f D i a g r a m O b j e c t K e y a n y T y p e z b w N T n L X > < a : K e y > < K e y > R e l a t i o n s h i p s \ & l t ; T a b l e s \ F T r a n s a c t i o n s \ C o l u m n s \ H M O   C A T E G O R Y & g t ; - & l t ; T a b l e s \ H m o   C a t e g o r y \ C o l u m n s \ H M O   C a t e g o r y & g t ; < / K e y > < / a : K e y > < a : V a l u e   i : t y p e = " D i a g r a m D i s p l a y L i n k V i e w S t a t e " > < A u t o m a t i o n P r o p e r t y H e l p e r T e x t > E n d   p o i n t   1 :   ( 3 8 0 , 2 1 9 ) .   E n d   p o i n t   2 :   ( 5 4 9 . 9 0 3 8 1 0 5 6 7 6 6 6 , 1 1 9 . 5 )   < / A u t o m a t i o n P r o p e r t y H e l p e r T e x t > < L a y e d O u t > t r u e < / L a y e d O u t > < P o i n t s   x m l n s : b = " h t t p : / / s c h e m a s . d a t a c o n t r a c t . o r g / 2 0 0 4 / 0 7 / S y s t e m . W i n d o w s " > < b : P o i n t > < b : _ x > 3 8 0 < / b : _ x > < b : _ y > 2 1 9 < / b : _ y > < / b : P o i n t > < b : P o i n t > < b : _ x > 3 8 0 < / b : _ x > < b : _ y > 1 2 1 . 5 < / b : _ y > < / b : P o i n t > < b : P o i n t > < b : _ x > 3 8 2 < / b : _ x > < b : _ y > 1 1 9 . 5 < / b : _ y > < / b : P o i n t > < b : P o i n t > < b : _ x > 5 4 9 . 9 0 3 8 1 0 5 6 7 6 6 5 9 1 < / b : _ x > < b : _ y > 1 1 9 . 5 < / b : _ y > < / b : P o i n t > < / P o i n t s > < / a : V a l u e > < / a : K e y V a l u e O f D i a g r a m O b j e c t K e y a n y T y p e z b w N T n L X > < a : K e y V a l u e O f D i a g r a m O b j e c t K e y a n y T y p e z b w N T n L X > < a : K e y > < K e y > R e l a t i o n s h i p s \ & l t ; T a b l e s \ F T r a n s a c t i o n s \ C o l u m n s \ H M O   C A T E G O R Y & g t ; - & l t ; T a b l e s \ H m o   C a t e g o r y \ C o l u m n s \ H M O   C a t e g o r y & g t ; \ F K < / K e y > < / a : K e y > < a : V a l u e   i : t y p e = " D i a g r a m D i s p l a y L i n k E n d p o i n t V i e w S t a t e " > < H e i g h t > 1 6 < / H e i g h t > < L a b e l L o c a t i o n   x m l n s : b = " h t t p : / / s c h e m a s . d a t a c o n t r a c t . o r g / 2 0 0 4 / 0 7 / S y s t e m . W i n d o w s " > < b : _ x > 3 7 2 < / b : _ x > < b : _ y > 2 1 9 < / b : _ y > < / L a b e l L o c a t i o n > < L o c a t i o n   x m l n s : b = " h t t p : / / s c h e m a s . d a t a c o n t r a c t . o r g / 2 0 0 4 / 0 7 / S y s t e m . W i n d o w s " > < b : _ x > 3 8 0 < / b : _ x > < b : _ y > 2 3 5 < / b : _ y > < / L o c a t i o n > < S h a p e R o t a t e A n g l e > 2 7 0 < / S h a p e R o t a t e A n g l e > < W i d t h > 1 6 < / W i d t h > < / a : V a l u e > < / a : K e y V a l u e O f D i a g r a m O b j e c t K e y a n y T y p e z b w N T n L X > < a : K e y V a l u e O f D i a g r a m O b j e c t K e y a n y T y p e z b w N T n L X > < a : K e y > < K e y > R e l a t i o n s h i p s \ & l t ; T a b l e s \ F T r a n s a c t i o n s \ C o l u m n s \ H M O   C A T E G O R Y & g t ; - & l t ; T a b l e s \ H m o   C a t e g o r y \ C o l u m n s \ H M O   C a t e g o r y & g t ; \ P K < / K e y > < / a : K e y > < a : V a l u e   i : t y p e = " D i a g r a m D i s p l a y L i n k E n d p o i n t V i e w S t a t e " > < H e i g h t > 1 6 < / H e i g h t > < L a b e l L o c a t i o n   x m l n s : b = " h t t p : / / s c h e m a s . d a t a c o n t r a c t . o r g / 2 0 0 4 / 0 7 / S y s t e m . W i n d o w s " > < b : _ x > 5 4 9 . 9 0 3 8 1 0 5 6 7 6 6 5 9 1 < / b : _ x > < b : _ y > 1 1 1 . 5 < / b : _ y > < / L a b e l L o c a t i o n > < L o c a t i o n   x m l n s : b = " h t t p : / / s c h e m a s . d a t a c o n t r a c t . o r g / 2 0 0 4 / 0 7 / S y s t e m . W i n d o w s " > < b : _ x > 5 6 5 . 9 0 3 8 1 0 5 6 7 6 6 5 9 1 < / b : _ x > < b : _ y > 1 1 9 . 5 < / b : _ y > < / L o c a t i o n > < S h a p e R o t a t e A n g l e > 1 8 0 < / S h a p e R o t a t e A n g l e > < W i d t h > 1 6 < / W i d t h > < / a : V a l u e > < / a : K e y V a l u e O f D i a g r a m O b j e c t K e y a n y T y p e z b w N T n L X > < a : K e y V a l u e O f D i a g r a m O b j e c t K e y a n y T y p e z b w N T n L X > < a : K e y > < K e y > R e l a t i o n s h i p s \ & l t ; T a b l e s \ F T r a n s a c t i o n s \ C o l u m n s \ H M O   C A T E G O R Y & g t ; - & l t ; T a b l e s \ H m o   C a t e g o r y \ C o l u m n s \ H M O   C a t e g o r y & g t ; \ C r o s s F i l t e r < / K e y > < / a : K e y > < a : V a l u e   i : t y p e = " D i a g r a m D i s p l a y L i n k C r o s s F i l t e r V i e w S t a t e " > < P o i n t s   x m l n s : b = " h t t p : / / s c h e m a s . d a t a c o n t r a c t . o r g / 2 0 0 4 / 0 7 / S y s t e m . W i n d o w s " > < b : P o i n t > < b : _ x > 3 8 0 < / b : _ x > < b : _ y > 2 1 9 < / b : _ y > < / b : P o i n t > < b : P o i n t > < b : _ x > 3 8 0 < / b : _ x > < b : _ y > 1 2 1 . 5 < / b : _ y > < / b : P o i n t > < b : P o i n t > < b : _ x > 3 8 2 < / b : _ x > < b : _ y > 1 1 9 . 5 < / b : _ y > < / b : P o i n t > < b : P o i n t > < b : _ x > 5 4 9 . 9 0 3 8 1 0 5 6 7 6 6 5 9 1 < / b : _ x > < b : _ y > 1 1 9 . 5 < / b : _ y > < / b : P o i n t > < / P o i n t s > < / a : V a l u e > < / a : K e y V a l u e O f D i a g r a m O b j e c t K e y a n y T y p e z b w N T n L X > < / V i e w S t a t e s > < / D i a g r a m M a n a g e r . S e r i a l i z a b l e D i a g r a m > < D i a g r a m M a n a g e r . S e r i a l i z a b l e D i a g r a m > < A d a p t e r   i : t y p e = " M e a s u r e D i a g r a m S a n d b o x A d a p t e r " > < T a b l e N a m e > D i t e m s 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 D i t e m s 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  I D < / K e y > < / D i a g r a m O b j e c t K e y > < D i a g r a m O b j e c t K e y > < K e y > C o l u m n s \ P R O D U C T   N A M E < / K e y > < / D i a g r a m O b j e c t K e y > < D i a g r a m O b j e c t K e y > < K e y > C o l u m n s \ C A T E G O R Y < / K e y > < / D i a g r a m O b j e c t K e y > < D i a g r a m O b j e c t K e y > < K e y > C o l u m n s \ S A L E _ P R I C E 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  I D < / 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 C o l u m n s \ S A L E _ P R I C E < / K e y > < / a : K e y > < a : V a l u e   i : t y p e = " M e a s u r e G r i d N o d e V i e w S t a t e " > < C o l u m n > 3 < / C o l u m n > < L a y e d O u t > t r u e < / L a y e d O u t > < / a : V a l u e > < / a : K e y V a l u e O f D i a g r a m O b j e c t K e y a n y T y p e z b w N T n L X > < / V i e w S t a t e s > < / D i a g r a m M a n a g e r . S e r i a l i z a b l e D i a g r a m > < D i a g r a m M a n a g e r . S e r i a l i z a b l e D i a g r a m > < A d a p t e r   i : t y p e = " M e a s u r e D i a g r a m S a n d b o x A d a p t e r " > < T a b l e N a m e > D H m o - I D 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 D H m o - I D 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 C o l u m n s \ H M O   C O D E < / K e y > < / D i a g r a m O b j e c t K e y > < D i a g r a m O b j e c t K e y > < K e y > C o l u m n s \ H M O   N A M E < / K e y > < / D i a g r a m O b j e c t K e y > < D i a g r a m O b j e c t K e y > < K e y > C o l u m n s \ H M O   C A T E G O R Y 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 C o l u m n s \ H M O   C O D E < / K e y > < / a : K e y > < a : V a l u e   i : t y p e = " M e a s u r e G r i d N o d e V i e w S t a t e " > < L a y e d O u t > t r u e < / L a y e d O u t > < / a : V a l u e > < / a : K e y V a l u e O f D i a g r a m O b j e c t K e y a n y T y p e z b w N T n L X > < a : K e y V a l u e O f D i a g r a m O b j e c t K e y a n y T y p e z b w N T n L X > < a : K e y > < K e y > C o l u m n s \ H M O   N A M E < / K e y > < / a : K e y > < a : V a l u e   i : t y p e = " M e a s u r e G r i d N o d e V i e w S t a t e " > < C o l u m n > 1 < / C o l u m n > < L a y e d O u t > t r u e < / L a y e d O u t > < / a : V a l u e > < / a : K e y V a l u e O f D i a g r a m O b j e c t K e y a n y T y p e z b w N T n L X > < a : K e y V a l u e O f D i a g r a m O b j e c t K e y a n y T y p e z b w N T n L X > < a : K e y > < K e y > C o l u m n s \ H M O   C A T E G O R Y < / K e y > < / a : K e y > < a : V a l u e   i : t y p e = " M e a s u r e G r i d N o d e V i e w S t a t e " > < C o l u m n > 2 < / C o l u m n > < L a y e d O u t > t r u e < / L a y e d O u t > < / a : V a l u e > < / a : K e y V a l u e O f D i a g r a m O b j e c t K e y a n y T y p e z b w N T n L X > < / V i e w S t a t e s > < / D i a g r a m M a n a g e r . S e r i a l i z a b l e D i a g r a m > < D i a g r a m M a n a g e r . S e r i a l i z a b l e D i a g r a m > < A d a p t e r   i : t y p e = " M e a s u r e D i a g r a m S a n d b o x A d a p t e r " > < T a b l e N a m e > D C a l e n d a r 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 H m o   C a t e g o r y 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 H m o   C a t e g o r y 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 C o l u m n s \ S N < / K e y > < / D i a g r a m O b j e c t K e y > < D i a g r a m O b j e c t K e y > < K e y > C o l u m n s \ H M O   C a t e g o r y 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 C o l u m n s \ S N < / K e y > < / a : K e y > < a : V a l u e   i : t y p e = " M e a s u r e G r i d N o d e V i e w S t a t e " > < L a y e d O u t > t r u e < / L a y e d O u t > < / a : V a l u e > < / a : K e y V a l u e O f D i a g r a m O b j e c t K e y a n y T y p e z b w N T n L X > < a : K e y V a l u e O f D i a g r a m O b j e c t K e y a n y T y p e z b w N T n L X > < a : K e y > < K e y > C o l u m n s \ H M O   C a t e g o r y < / K e y > < / a : K e y > < a : V a l u e   i : t y p e = " M e a s u r e G r i d N o d e V i e w S t a t e " > < C o l u m n > 1 < / C o l u m n > < L a y e d O u t > t r u e < / L a y e d O u t > < / a : V a l u e > < / a : K e y V a l u e O f D i a g r a m O b j e c t K e y a n y T y p e z b w N T n L X > < / V i e w S t a t e s > < / D i a g r a m M a n a g e r . S e r i a l i z a b l e D i a g r a m > < D i a g r a m M a n a g e r . S e r i a l i z a b l e D i a g r a m > < A d a p t e r   i : t y p e = " M e a s u r e D i a g r a m S a n d b o x A d a p t e r " > < T a b l e N a m e > F T r a n s a c t i o n s 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 C A P < / K e y > < / D i a g r a m O b j e c t K e y > < D i a g r a m O b j e c t K e y > < K e y > M e a s u r e s \ T o t a l   C A P \ T a g I n f o \ F o r m u l a < / K e y > < / D i a g r a m O b j e c t K e y > < D i a g r a m O b j e c t K e y > < K e y > M e a s u r e s \ T o t a l   C A P \ T a g I n f o \ V a l u e < / K e y > < / D i a g r a m O b j e c t K e y > < D i a g r a m O b j e c t K e y > < K e y > M e a s u r e s \ A v e . C o s t   C A P < / K e y > < / D i a g r a m O b j e c t K e y > < D i a g r a m O b j e c t K e y > < K e y > M e a s u r e s \ A v e . C o s t   C A P \ T a g I n f o \ F o r m u l a < / K e y > < / D i a g r a m O b j e c t K e y > < D i a g r a m O b j e c t K e y > < K e y > M e a s u r e s \ A v e . C o s t   C A P \ T a g I n f o \ V a l u e < / K e y > < / D i a g r a m O b j e c t K e y > < D i a g r a m O b j e c t K e y > < K e y > M e a s u r e s \ T o t a l   F F S < / K e y > < / D i a g r a m O b j e c t K e y > < D i a g r a m O b j e c t K e y > < K e y > M e a s u r e s \ T o t a l   F F S \ T a g I n f o \ F o r m u l a < / K e y > < / D i a g r a m O b j e c t K e y > < D i a g r a m O b j e c t K e y > < K e y > M e a s u r e s \ T o t a l   F F S \ T a g I n f o \ V a l u e < / K e y > < / D i a g r a m O b j e c t K e y > < D i a g r a m O b j e c t K e y > < K e y > M e a s u r e s \ A v e . C o s t   F F S < / K e y > < / D i a g r a m O b j e c t K e y > < D i a g r a m O b j e c t K e y > < K e y > M e a s u r e s \ A v e . C o s t   F F S \ T a g I n f o \ F o r m u l a < / K e y > < / D i a g r a m O b j e c t K e y > < D i a g r a m O b j e c t K e y > < K e y > M e a s u r e s \ A v e . C o s t   F F S \ T a g I n f o \ V a l u e < / K e y > < / D i a g r a m O b j e c t K e y > < D i a g r a m O b j e c t K e y > < K e y > M e a s u r e s \ T o t a l   C o s t   o f   S e r v . < / K e y > < / D i a g r a m O b j e c t K e y > < D i a g r a m O b j e c t K e y > < K e y > M e a s u r e s \ T o t a l   C o s t   o f   S e r v . \ T a g I n f o \ F o r m u l a < / K e y > < / D i a g r a m O b j e c t K e y > < D i a g r a m O b j e c t K e y > < K e y > M e a s u r e s \ T o t a l   C o s t   o f   S e r v . \ T a g I n f o \ V a l u e < / K e y > < / D i a g r a m O b j e c t K e y > < D i a g r a m O b j e c t K e y > < K e y > M e a s u r e s \ C u m m u l a t i v e   Y e a r l y   T o t a l < / K e y > < / D i a g r a m O b j e c t K e y > < D i a g r a m O b j e c t K e y > < K e y > M e a s u r e s \ C u m m u l a t i v e   Y e a r l y   T o t a l \ T a g I n f o \ F o r m u l a < / K e y > < / D i a g r a m O b j e c t K e y > < D i a g r a m O b j e c t K e y > < K e y > M e a s u r e s \ C u m m u l a t i v e   Y e a r l y   T o t a l \ T a g I n f o \ V a l u e < / K e y > < / D i a g r a m O b j e c t K e y > < D i a g r a m O b j e c t K e y > < K e y > M e a s u r e s \ %   o f   T o t a l   C o s t < / K e y > < / D i a g r a m O b j e c t K e y > < D i a g r a m O b j e c t K e y > < K e y > M e a s u r e s \ %   o f   T o t a l   C o s t \ T a g I n f o \ F o r m u l a < / K e y > < / D i a g r a m O b j e c t K e y > < D i a g r a m O b j e c t K e y > < K e y > M e a s u r e s \ %   o f   T o t a l   C o s t \ T a g I n f o \ V a l u e < / K e y > < / D i a g r a m O b j e c t K e y > < D i a g r a m O b j e c t K e y > < K e y > M e a s u r e s \ A v e . D a i l y   C o s t   F F S < / K e y > < / D i a g r a m O b j e c t K e y > < D i a g r a m O b j e c t K e y > < K e y > M e a s u r e s \ A v e . D a i l y   C o s t   F F S \ T a g I n f o \ F o r m u l a < / K e y > < / D i a g r a m O b j e c t K e y > < D i a g r a m O b j e c t K e y > < K e y > M e a s u r e s \ A v e . D a i l y   C o s t   F F S \ T a g I n f o \ V a l u e < / K e y > < / D i a g r a m O b j e c t K e y > < D i a g r a m O b j e c t K e y > < K e y > M e a s u r e s \ A v e . D a i l y   C o s t   C a p < / K e y > < / D i a g r a m O b j e c t K e y > < D i a g r a m O b j e c t K e y > < K e y > M e a s u r e s \ A v e . D a i l y   C o s t   C a p \ T a g I n f o \ F o r m u l a < / K e y > < / D i a g r a m O b j e c t K e y > < D i a g r a m O b j e c t K e y > < K e y > M e a s u r e s \ A v e . D a i l y   C o s t   C a p \ T a g I n f o \ V a l u e < / K e y > < / D i a g r a m O b j e c t K e y > < D i a g r a m O b j e c t K e y > < K e y > M e a s u r e s \ A v e . M o n t h l y   C o s t   F F S < / K e y > < / D i a g r a m O b j e c t K e y > < D i a g r a m O b j e c t K e y > < K e y > M e a s u r e s \ A v e . M o n t h l y   C o s t   F F S \ T a g I n f o \ F o r m u l a < / K e y > < / D i a g r a m O b j e c t K e y > < D i a g r a m O b j e c t K e y > < K e y > M e a s u r e s \ A v e . M o n t h l y   C o s t   F F S \ T a g I n f o \ V a l u e < / K e y > < / D i a g r a m O b j e c t K e y > < D i a g r a m O b j e c t K e y > < K e y > M e a s u r e s \ A v e . M o n t h l y   C o s t   C A P < / K e y > < / D i a g r a m O b j e c t K e y > < D i a g r a m O b j e c t K e y > < K e y > M e a s u r e s \ A v e . M o n t h l y   C o s t   C A P \ T a g I n f o \ F o r m u l a < / K e y > < / D i a g r a m O b j e c t K e y > < D i a g r a m O b j e c t K e y > < K e y > M e a s u r e s \ A v e . M o n t h l y   C o s t   C A P \ T a g I n f o \ V a l u e < / K e y > < / D i a g r a m O b j e c t K e y > < D i a g r a m O b j e c t K e y > < K e y > M e a s u r e s \ T o t a l   1 0 %   C o - P a y m e n t < / K e y > < / D i a g r a m O b j e c t K e y > < D i a g r a m O b j e c t K e y > < K e y > M e a s u r e s \ T o t a l   1 0 %   C o - P a y m e n t \ T a g I n f o \ F o r m u l a < / K e y > < / D i a g r a m O b j e c t K e y > < D i a g r a m O b j e c t K e y > < K e y > M e a s u r e s \ T o t a l   1 0 %   C o - P a y m e n t \ T a g I n f o \ V a l u e < / K e y > < / D i a g r a m O b j e c t K e y > < D i a g r a m O b j e c t K e y > < K e y > M e a s u r e s \ T o t a l   C l i n i c   o w i n g   P h a r m a c y < / K e y > < / D i a g r a m O b j e c t K e y > < D i a g r a m O b j e c t K e y > < K e y > M e a s u r e s \ T o t a l   C l i n i c   o w i n g   P h a r m a c y \ T a g I n f o \ F o r m u l a < / K e y > < / D i a g r a m O b j e c t K e y > < D i a g r a m O b j e c t K e y > < K e y > M e a s u r e s \ T o t a l   C l i n i c   o w i n g   P h a r m a c y \ T a g I n f o \ V a l u e < / K e y > < / D i a g r a m O b j e c t K e y > < D i a g r a m O b j e c t K e y > < K e y > M e a s u r e s \ T o t a l   N H I S   V i s i t < / K e y > < / D i a g r a m O b j e c t K e y > < D i a g r a m O b j e c t K e y > < K e y > M e a s u r e s \ T o t a l   N H I S   V i s i t \ T a g I n f o \ F o r m u l a < / K e y > < / D i a g r a m O b j e c t K e y > < D i a g r a m O b j e c t K e y > < K e y > M e a s u r e s \ T o t a l   N H I S   V i s i t \ T a g I n f o \ V a l u e < / K e y > < / D i a g r a m O b j e c t K e y > < D i a g r a m O b j e c t K e y > < K e y > M e a s u r e s \ T o t a l   N H I S   F F S < / K e y > < / D i a g r a m O b j e c t K e y > < D i a g r a m O b j e c t K e y > < K e y > M e a s u r e s \ T o t a l   N H I S   F F S \ T a g I n f o \ F o r m u l a < / K e y > < / D i a g r a m O b j e c t K e y > < D i a g r a m O b j e c t K e y > < K e y > M e a s u r e s \ T o t a l   N H I S   F F S \ T a g I n f o \ V a l u e < / K e y > < / D i a g r a m O b j e c t K e y > < D i a g r a m O b j e c t K e y > < K e y > M e a s u r e s \ T o t a l   N H I S   C A P < / K e y > < / D i a g r a m O b j e c t K e y > < D i a g r a m O b j e c t K e y > < K e y > M e a s u r e s \ T o t a l   N H I S   C A P \ T a g I n f o \ F o r m u l a < / K e y > < / D i a g r a m O b j e c t K e y > < D i a g r a m O b j e c t K e y > < K e y > M e a s u r e s \ T o t a l   N H I S   C A P \ T a g I n f o \ V a l u e < / K e y > < / D i a g r a m O b j e c t K e y > < D i a g r a m O b j e c t K e y > < K e y > M e a s u r e s \ A v e . M o n t h l y   N H I S   v i s i t < / K e y > < / D i a g r a m O b j e c t K e y > < D i a g r a m O b j e c t K e y > < K e y > M e a s u r e s \ A v e . M o n t h l y   N H I S   v i s i t \ T a g I n f o \ F o r m u l a < / K e y > < / D i a g r a m O b j e c t K e y > < D i a g r a m O b j e c t K e y > < K e y > M e a s u r e s \ A v e . M o n t h l y   N H I S   v i s i t \ T a g I n f o \ V a l u e < / K e y > < / D i a g r a m O b j e c t K e y > < D i a g r a m O b j e c t K e y > < K e y > M e a s u r e s \ A v r .   N H I S   v i s i t < / K e y > < / D i a g r a m O b j e c t K e y > < D i a g r a m O b j e c t K e y > < K e y > M e a s u r e s \ A v r .   N H I S   v i s i t \ T a g I n f o \ F o r m u l a < / K e y > < / D i a g r a m O b j e c t K e y > < D i a g r a m O b j e c t K e y > < K e y > M e a s u r e s \ A v r .   N H I S   v i s i t \ T a g I n f o \ V a l u e < / K e y > < / D i a g r a m O b j e c t K e y > < D i a g r a m O b j e c t K e y > < K e y > M e a s u r e s \ T o t a l   N H I S   S e r v i c e s   2 0 1 9 < / K e y > < / D i a g r a m O b j e c t K e y > < D i a g r a m O b j e c t K e y > < K e y > M e a s u r e s \ T o t a l   N H I S   S e r v i c e s   2 0 1 9 \ T a g I n f o \ F o r m u l a < / K e y > < / D i a g r a m O b j e c t K e y > < D i a g r a m O b j e c t K e y > < K e y > M e a s u r e s \ T o t a l   N H I S   S e r v i c e s   2 0 1 9 \ T a g I n f o \ V a l u e < / K e y > < / D i a g r a m O b j e c t K e y > < D i a g r a m O b j e c t K e y > < K e y > M e a s u r e s \ T o t a l   N H I S   S e r v i c e s   2 0 2 0 < / K e y > < / D i a g r a m O b j e c t K e y > < D i a g r a m O b j e c t K e y > < K e y > M e a s u r e s \ T o t a l   N H I S   S e r v i c e s   2 0 2 0 \ T a g I n f o \ F o r m u l a < / K e y > < / D i a g r a m O b j e c t K e y > < D i a g r a m O b j e c t K e y > < K e y > M e a s u r e s \ T o t a l   N H I S   S e r v i c e s   2 0 2 0 \ T a g I n f o \ V a l u e < / K e y > < / D i a g r a m O b j e c t K e y > < D i a g r a m O b j e c t K e y > < K e y > M e a s u r e s \ P e r c e n t a g e   C h a n g e < / K e y > < / D i a g r a m O b j e c t K e y > < D i a g r a m O b j e c t K e y > < K e y > M e a s u r e s \ P e r c e n t a g e   C h a n g e \ T a g I n f o \ F o r m u l a < / K e y > < / D i a g r a m O b j e c t K e y > < D i a g r a m O b j e c t K e y > < K e y > M e a s u r e s \ P e r c e n t a g e   C h a n g e \ T a g I n f o \ V a l u e < / K e y > < / D i a g r a m O b j e c t K e y > < D i a g r a m O b j e c t K e y > < K e y > M e a s u r e s \ D a s h b o a r d l a b e l < / K e y > < / D i a g r a m O b j e c t K e y > < D i a g r a m O b j e c t K e y > < K e y > M e a s u r e s \ D a s h b o a r d l a b e l \ T a g I n f o \ F o r m u l a < / K e y > < / D i a g r a m O b j e c t K e y > < D i a g r a m O b j e c t K e y > < K e y > M e a s u r e s \ D a s h b o a r d l a b e l \ T a g I n f o \ V a l u e < / K e y > < / D i a g r a m O b j e c t K e y > < D i a g r a m O b j e c t K e y > < K e y > M e a s u r e s \ A v r .   C o s t   o f   S e r v . < / K e y > < / D i a g r a m O b j e c t K e y > < D i a g r a m O b j e c t K e y > < K e y > M e a s u r e s \ A v r .   C o s t   o f   S e r v . \ T a g I n f o \ F o r m u l a < / K e y > < / D i a g r a m O b j e c t K e y > < D i a g r a m O b j e c t K e y > < K e y > M e a s u r e s \ A v r .   C o s t   o f   S e r v . \ T a g I n f o \ V a l u e < / K e y > < / D i a g r a m O b j e c t K e y > < D i a g r a m O b j e c t K e y > < K e y > M e a s u r e s \ C o u n t   o f   S e r v i c e s   R e n d e r e d < / K e y > < / D i a g r a m O b j e c t K e y > < D i a g r a m O b j e c t K e y > < K e y > M e a s u r e s \ C o u n t   o f   S e r v i c e s   R e n d e r e d \ T a g I n f o \ F o r m u l a < / K e y > < / D i a g r a m O b j e c t K e y > < D i a g r a m O b j e c t K e y > < K e y > M e a s u r e s \ C o u n t   o f   S e r v i c e s   R e n d e r e d \ T a g I n f o \ V a l u e < / K e y > < / D i a g r a m O b j e c t K e y > < D i a g r a m O b j e c t K e y > < K e y > C o l u m n s \ D a t e < / K e y > < / D i a g r a m O b j e c t K e y > < D i a g r a m O b j e c t K e y > < K e y > C o l u m n s \ P a t i e n t   N a m e < / K e y > < / D i a g r a m O b j e c t K e y > < D i a g r a m O b j e c t K e y > < K e y > C o l u m n s \ H M O   C O D E < / K e y > < / D i a g r a m O b j e c t K e y > < D i a g r a m O b j e c t K e y > < K e y > C o l u m n s \ H M O   N A M E < / K e y > < / D i a g r a m O b j e c t K e y > < D i a g r a m O b j e c t K e y > < K e y > C o l u m n s \ H M O   C A T E G O R Y < / K e y > < / D i a g r a m O b j e c t K e y > < D i a g r a m O b j e c t K e y > < K e y > C o l u m n s \ S e r v i c e s   R e n d e r e d < / K e y > < / D i a g r a m O b j e c t K e y > < D i a g r a m O b j e c t K e y > < K e y > C o l u m n s \ L o c a t i o n / D e p a r t m e n t < / K e y > < / D i a g r a m O b j e c t K e y > < D i a g r a m O b j e c t K e y > < K e y > C o l u m n s \ 1 0 %   C o - p a y e m e n t < / K e y > < / D i a g r a m O b j e c t K e y > < D i a g r a m O b j e c t K e y > < K e y > C o l u m n s \ V a l u e   o f   T r a n s a c t i o n < / K e y > < / D i a g r a m O b j e c t K e y > < D i a g r a m O b j e c t K e y > < K e y > C o l u m n s \ C o v e r e d   b y   C a p < / K e y > < / D i a g r a m O b j e c t K e y > < D i a g r a m O b j e c t K e y > < K e y > C o l u m n s \ N o t   C o v e r e d   B y   C a p < / K e y > < / D i a g r a m O b j e c t K e y > < D i a g r a m O b j e c t K e y > < K e y > C o l u m n s \ P R O D U C T   I D < / K e y > < / D i a g r a m O b j e c t K e y > < D i a g r a m O b j e c t K e y > < K e y > C o l u m n s \ C A T E G O R Y < / K e y > < / D i a g r a m O b j e c t K e y > < D i a g r a m O b j e c t K e y > < K e y > L i n k s \ & l t ; C o l u m n s \ C o u n t   o f   S e r v i c e s   R e n d e r e d & g t ; - & l t ; M e a s u r e s \ S e r v i c e s   R e n d e r e d & g t ; < / K e y > < / D i a g r a m O b j e c t K e y > < D i a g r a m O b j e c t K e y > < K e y > L i n k s \ & l t ; C o l u m n s \ C o u n t   o f   S e r v i c e s   R e n d e r e d & g t ; - & l t ; M e a s u r e s \ S e r v i c e s   R e n d e r e d & g t ; \ C O L U M N < / K e y > < / D i a g r a m O b j e c t K e y > < D i a g r a m O b j e c t K e y > < K e y > L i n k s \ & l t ; C o l u m n s \ C o u n t   o f   S e r v i c e s   R e n d e r e d & g t ; - & l t ; M e a s u r e s \ S e r v i c e s   R e n d e r e d & g t ; \ M E A S U R E 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 6 < / F o c u s C o l u m n > < F o c u s R o w > 1 5 < / F o c u s R o w > < S e l e c t i o n E n d C o l u m n > 6 < / S e l e c t i o n E n d C o l u m n > < S e l e c t i o n E n d R o w > 1 5 < / S e l e c t i o n E n d R o w > < S e l e c t i o n S t a r t C o l u m n > 6 < / S e l e c t i o n S t a r t C o l u m n > < S e l e c t i o n S t a r t R o w > 1 5 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 C A P < / K e y > < / a : K e y > < a : V a l u e   i : t y p e = " M e a s u r e G r i d N o d e V i e w S t a t e " > < C o l u m n > 6 < / C o l u m n > < L a y e d O u t > t r u e < / L a y e d O u t > < R o w > 1 < / R o w > < / a : V a l u e > < / a : K e y V a l u e O f D i a g r a m O b j e c t K e y a n y T y p e z b w N T n L X > < a : K e y V a l u e O f D i a g r a m O b j e c t K e y a n y T y p e z b w N T n L X > < a : K e y > < K e y > M e a s u r e s \ T o t a l   C A P \ T a g I n f o \ F o r m u l a < / K e y > < / a : K e y > < a : V a l u e   i : t y p e = " M e a s u r e G r i d V i e w S t a t e I D i a g r a m T a g A d d i t i o n a l I n f o " / > < / a : K e y V a l u e O f D i a g r a m O b j e c t K e y a n y T y p e z b w N T n L X > < a : K e y V a l u e O f D i a g r a m O b j e c t K e y a n y T y p e z b w N T n L X > < a : K e y > < K e y > M e a s u r e s \ T o t a l   C A P \ T a g I n f o \ V a l u e < / K e y > < / a : K e y > < a : V a l u e   i : t y p e = " M e a s u r e G r i d V i e w S t a t e I D i a g r a m T a g A d d i t i o n a l I n f o " / > < / a : K e y V a l u e O f D i a g r a m O b j e c t K e y a n y T y p e z b w N T n L X > < a : K e y V a l u e O f D i a g r a m O b j e c t K e y a n y T y p e z b w N T n L X > < a : K e y > < K e y > M e a s u r e s \ A v e . C o s t   C A P < / K e y > < / a : K e y > < a : V a l u e   i : t y p e = " M e a s u r e G r i d N o d e V i e w S t a t e " > < C o l u m n > 6 < / C o l u m n > < L a y e d O u t > t r u e < / L a y e d O u t > < R o w > 2 < / R o w > < / a : V a l u e > < / a : K e y V a l u e O f D i a g r a m O b j e c t K e y a n y T y p e z b w N T n L X > < a : K e y V a l u e O f D i a g r a m O b j e c t K e y a n y T y p e z b w N T n L X > < a : K e y > < K e y > M e a s u r e s \ A v e . C o s t   C A P \ T a g I n f o \ F o r m u l a < / K e y > < / a : K e y > < a : V a l u e   i : t y p e = " M e a s u r e G r i d V i e w S t a t e I D i a g r a m T a g A d d i t i o n a l I n f o " / > < / a : K e y V a l u e O f D i a g r a m O b j e c t K e y a n y T y p e z b w N T n L X > < a : K e y V a l u e O f D i a g r a m O b j e c t K e y a n y T y p e z b w N T n L X > < a : K e y > < K e y > M e a s u r e s \ A v e . C o s t   C A P \ T a g I n f o \ V a l u e < / K e y > < / a : K e y > < a : V a l u e   i : t y p e = " M e a s u r e G r i d V i e w S t a t e I D i a g r a m T a g A d d i t i o n a l I n f o " / > < / a : K e y V a l u e O f D i a g r a m O b j e c t K e y a n y T y p e z b w N T n L X > < a : K e y V a l u e O f D i a g r a m O b j e c t K e y a n y T y p e z b w N T n L X > < a : K e y > < K e y > M e a s u r e s \ T o t a l   F F S < / K e y > < / a : K e y > < a : V a l u e   i : t y p e = " M e a s u r e G r i d N o d e V i e w S t a t e " > < C o l u m n > 6 < / C o l u m n > < L a y e d O u t > t r u e < / L a y e d O u t > < R o w > 3 < / R o w > < / a : V a l u e > < / a : K e y V a l u e O f D i a g r a m O b j e c t K e y a n y T y p e z b w N T n L X > < a : K e y V a l u e O f D i a g r a m O b j e c t K e y a n y T y p e z b w N T n L X > < a : K e y > < K e y > M e a s u r e s \ T o t a l   F F S \ T a g I n f o \ F o r m u l a < / K e y > < / a : K e y > < a : V a l u e   i : t y p e = " M e a s u r e G r i d V i e w S t a t e I D i a g r a m T a g A d d i t i o n a l I n f o " / > < / a : K e y V a l u e O f D i a g r a m O b j e c t K e y a n y T y p e z b w N T n L X > < a : K e y V a l u e O f D i a g r a m O b j e c t K e y a n y T y p e z b w N T n L X > < a : K e y > < K e y > M e a s u r e s \ T o t a l   F F S \ T a g I n f o \ V a l u e < / K e y > < / a : K e y > < a : V a l u e   i : t y p e = " M e a s u r e G r i d V i e w S t a t e I D i a g r a m T a g A d d i t i o n a l I n f o " / > < / a : K e y V a l u e O f D i a g r a m O b j e c t K e y a n y T y p e z b w N T n L X > < a : K e y V a l u e O f D i a g r a m O b j e c t K e y a n y T y p e z b w N T n L X > < a : K e y > < K e y > M e a s u r e s \ A v e . C o s t   F F S < / K e y > < / a : K e y > < a : V a l u e   i : t y p e = " M e a s u r e G r i d N o d e V i e w S t a t e " > < C o l u m n > 6 < / C o l u m n > < L a y e d O u t > t r u e < / L a y e d O u t > < R o w > 4 < / R o w > < / a : V a l u e > < / a : K e y V a l u e O f D i a g r a m O b j e c t K e y a n y T y p e z b w N T n L X > < a : K e y V a l u e O f D i a g r a m O b j e c t K e y a n y T y p e z b w N T n L X > < a : K e y > < K e y > M e a s u r e s \ A v e . C o s t   F F S \ T a g I n f o \ F o r m u l a < / K e y > < / a : K e y > < a : V a l u e   i : t y p e = " M e a s u r e G r i d V i e w S t a t e I D i a g r a m T a g A d d i t i o n a l I n f o " / > < / a : K e y V a l u e O f D i a g r a m O b j e c t K e y a n y T y p e z b w N T n L X > < a : K e y V a l u e O f D i a g r a m O b j e c t K e y a n y T y p e z b w N T n L X > < a : K e y > < K e y > M e a s u r e s \ A v e . C o s t   F F S \ T a g I n f o \ V a l u e < / K e y > < / a : K e y > < a : V a l u e   i : t y p e = " M e a s u r e G r i d V i e w S t a t e I D i a g r a m T a g A d d i t i o n a l I n f o " / > < / a : K e y V a l u e O f D i a g r a m O b j e c t K e y a n y T y p e z b w N T n L X > < a : K e y V a l u e O f D i a g r a m O b j e c t K e y a n y T y p e z b w N T n L X > < a : K e y > < K e y > M e a s u r e s \ T o t a l   C o s t   o f   S e r v . < / K e y > < / a : K e y > < a : V a l u e   i : t y p e = " M e a s u r e G r i d N o d e V i e w S t a t e " > < L a y e d O u t > t r u e < / L a y e d O u t > < R o w > 1 < / R o w > < / a : V a l u e > < / a : K e y V a l u e O f D i a g r a m O b j e c t K e y a n y T y p e z b w N T n L X > < a : K e y V a l u e O f D i a g r a m O b j e c t K e y a n y T y p e z b w N T n L X > < a : K e y > < K e y > M e a s u r e s \ T o t a l   C o s t   o f   S e r v . \ T a g I n f o \ F o r m u l a < / K e y > < / a : K e y > < a : V a l u e   i : t y p e = " M e a s u r e G r i d V i e w S t a t e I D i a g r a m T a g A d d i t i o n a l I n f o " / > < / a : K e y V a l u e O f D i a g r a m O b j e c t K e y a n y T y p e z b w N T n L X > < a : K e y V a l u e O f D i a g r a m O b j e c t K e y a n y T y p e z b w N T n L X > < a : K e y > < K e y > M e a s u r e s \ T o t a l   C o s t   o f   S e r v . \ T a g I n f o \ V a l u e < / K e y > < / a : K e y > < a : V a l u e   i : t y p e = " M e a s u r e G r i d V i e w S t a t e I D i a g r a m T a g A d d i t i o n a l I n f o " / > < / a : K e y V a l u e O f D i a g r a m O b j e c t K e y a n y T y p e z b w N T n L X > < a : K e y V a l u e O f D i a g r a m O b j e c t K e y a n y T y p e z b w N T n L X > < a : K e y > < K e y > M e a s u r e s \ C u m m u l a t i v e   Y e a r l y   T o t a l < / K e y > < / a : K e y > < a : V a l u e   i : t y p e = " M e a s u r e G r i d N o d e V i e w S t a t e " > < C o l u m n > 6 < / C o l u m n > < L a y e d O u t > t r u e < / L a y e d O u t > < R o w > 6 < / R o w > < / a : V a l u e > < / a : K e y V a l u e O f D i a g r a m O b j e c t K e y a n y T y p e z b w N T n L X > < a : K e y V a l u e O f D i a g r a m O b j e c t K e y a n y T y p e z b w N T n L X > < a : K e y > < K e y > M e a s u r e s \ C u m m u l a t i v e   Y e a r l y   T o t a l \ T a g I n f o \ F o r m u l a < / K e y > < / a : K e y > < a : V a l u e   i : t y p e = " M e a s u r e G r i d V i e w S t a t e I D i a g r a m T a g A d d i t i o n a l I n f o " / > < / a : K e y V a l u e O f D i a g r a m O b j e c t K e y a n y T y p e z b w N T n L X > < a : K e y V a l u e O f D i a g r a m O b j e c t K e y a n y T y p e z b w N T n L X > < a : K e y > < K e y > M e a s u r e s \ C u m m u l a t i v e   Y e a r l y   T o t a l \ T a g I n f o \ V a l u e < / K e y > < / a : K e y > < a : V a l u e   i : t y p e = " M e a s u r e G r i d V i e w S t a t e I D i a g r a m T a g A d d i t i o n a l I n f o " / > < / a : K e y V a l u e O f D i a g r a m O b j e c t K e y a n y T y p e z b w N T n L X > < a : K e y V a l u e O f D i a g r a m O b j e c t K e y a n y T y p e z b w N T n L X > < a : K e y > < K e y > M e a s u r e s \ %   o f   T o t a l   C o s t < / K e y > < / a : K e y > < a : V a l u e   i : t y p e = " M e a s u r e G r i d N o d e V i e w S t a t e " > < C o l u m n > 6 < / C o l u m n > < L a y e d O u t > t r u e < / L a y e d O u t > < R o w > 7 < / R o w > < / a : V a l u e > < / a : K e y V a l u e O f D i a g r a m O b j e c t K e y a n y T y p e z b w N T n L X > < a : K e y V a l u e O f D i a g r a m O b j e c t K e y a n y T y p e z b w N T n L X > < a : K e y > < K e y > M e a s u r e s \ %   o f   T o t a l   C o s t \ T a g I n f o \ F o r m u l a < / K e y > < / a : K e y > < a : V a l u e   i : t y p e = " M e a s u r e G r i d V i e w S t a t e I D i a g r a m T a g A d d i t i o n a l I n f o " / > < / a : K e y V a l u e O f D i a g r a m O b j e c t K e y a n y T y p e z b w N T n L X > < a : K e y V a l u e O f D i a g r a m O b j e c t K e y a n y T y p e z b w N T n L X > < a : K e y > < K e y > M e a s u r e s \ %   o f   T o t a l   C o s t \ T a g I n f o \ V a l u e < / K e y > < / a : K e y > < a : V a l u e   i : t y p e = " M e a s u r e G r i d V i e w S t a t e I D i a g r a m T a g A d d i t i o n a l I n f o " / > < / a : K e y V a l u e O f D i a g r a m O b j e c t K e y a n y T y p e z b w N T n L X > < a : K e y V a l u e O f D i a g r a m O b j e c t K e y a n y T y p e z b w N T n L X > < a : K e y > < K e y > M e a s u r e s \ A v e . D a i l y   C o s t   F F S < / K e y > < / a : K e y > < a : V a l u e   i : t y p e = " M e a s u r e G r i d N o d e V i e w S t a t e " > < C o l u m n > 6 < / C o l u m n > < L a y e d O u t > t r u e < / L a y e d O u t > < R o w > 1 0 < / R o w > < / a : V a l u e > < / a : K e y V a l u e O f D i a g r a m O b j e c t K e y a n y T y p e z b w N T n L X > < a : K e y V a l u e O f D i a g r a m O b j e c t K e y a n y T y p e z b w N T n L X > < a : K e y > < K e y > M e a s u r e s \ A v e . D a i l y   C o s t   F F S \ T a g I n f o \ F o r m u l a < / K e y > < / a : K e y > < a : V a l u e   i : t y p e = " M e a s u r e G r i d V i e w S t a t e I D i a g r a m T a g A d d i t i o n a l I n f o " / > < / a : K e y V a l u e O f D i a g r a m O b j e c t K e y a n y T y p e z b w N T n L X > < a : K e y V a l u e O f D i a g r a m O b j e c t K e y a n y T y p e z b w N T n L X > < a : K e y > < K e y > M e a s u r e s \ A v e . D a i l y   C o s t   F F S \ T a g I n f o \ V a l u e < / K e y > < / a : K e y > < a : V a l u e   i : t y p e = " M e a s u r e G r i d V i e w S t a t e I D i a g r a m T a g A d d i t i o n a l I n f o " / > < / a : K e y V a l u e O f D i a g r a m O b j e c t K e y a n y T y p e z b w N T n L X > < a : K e y V a l u e O f D i a g r a m O b j e c t K e y a n y T y p e z b w N T n L X > < a : K e y > < K e y > M e a s u r e s \ A v e . D a i l y   C o s t   C a p < / K e y > < / a : K e y > < a : V a l u e   i : t y p e = " M e a s u r e G r i d N o d e V i e w S t a t e " > < C o l u m n > 6 < / C o l u m n > < L a y e d O u t > t r u e < / L a y e d O u t > < R o w > 1 1 < / R o w > < / a : V a l u e > < / a : K e y V a l u e O f D i a g r a m O b j e c t K e y a n y T y p e z b w N T n L X > < a : K e y V a l u e O f D i a g r a m O b j e c t K e y a n y T y p e z b w N T n L X > < a : K e y > < K e y > M e a s u r e s \ A v e . D a i l y   C o s t   C a p \ T a g I n f o \ F o r m u l a < / K e y > < / a : K e y > < a : V a l u e   i : t y p e = " M e a s u r e G r i d V i e w S t a t e I D i a g r a m T a g A d d i t i o n a l I n f o " / > < / a : K e y V a l u e O f D i a g r a m O b j e c t K e y a n y T y p e z b w N T n L X > < a : K e y V a l u e O f D i a g r a m O b j e c t K e y a n y T y p e z b w N T n L X > < a : K e y > < K e y > M e a s u r e s \ A v e . D a i l y   C o s t   C a p \ T a g I n f o \ V a l u e < / K e y > < / a : K e y > < a : V a l u e   i : t y p e = " M e a s u r e G r i d V i e w S t a t e I D i a g r a m T a g A d d i t i o n a l I n f o " / > < / a : K e y V a l u e O f D i a g r a m O b j e c t K e y a n y T y p e z b w N T n L X > < a : K e y V a l u e O f D i a g r a m O b j e c t K e y a n y T y p e z b w N T n L X > < a : K e y > < K e y > M e a s u r e s \ A v e . M o n t h l y   C o s t   F F S < / K e y > < / a : K e y > < a : V a l u e   i : t y p e = " M e a s u r e G r i d N o d e V i e w S t a t e " > < C o l u m n > 6 < / C o l u m n > < L a y e d O u t > t r u e < / L a y e d O u t > < R o w > 1 2 < / R o w > < / a : V a l u e > < / a : K e y V a l u e O f D i a g r a m O b j e c t K e y a n y T y p e z b w N T n L X > < a : K e y V a l u e O f D i a g r a m O b j e c t K e y a n y T y p e z b w N T n L X > < a : K e y > < K e y > M e a s u r e s \ A v e . M o n t h l y   C o s t   F F S \ T a g I n f o \ F o r m u l a < / K e y > < / a : K e y > < a : V a l u e   i : t y p e = " M e a s u r e G r i d V i e w S t a t e I D i a g r a m T a g A d d i t i o n a l I n f o " / > < / a : K e y V a l u e O f D i a g r a m O b j e c t K e y a n y T y p e z b w N T n L X > < a : K e y V a l u e O f D i a g r a m O b j e c t K e y a n y T y p e z b w N T n L X > < a : K e y > < K e y > M e a s u r e s \ A v e . M o n t h l y   C o s t   F F S \ T a g I n f o \ V a l u e < / K e y > < / a : K e y > < a : V a l u e   i : t y p e = " M e a s u r e G r i d V i e w S t a t e I D i a g r a m T a g A d d i t i o n a l I n f o " / > < / a : K e y V a l u e O f D i a g r a m O b j e c t K e y a n y T y p e z b w N T n L X > < a : K e y V a l u e O f D i a g r a m O b j e c t K e y a n y T y p e z b w N T n L X > < a : K e y > < K e y > M e a s u r e s \ A v e . M o n t h l y   C o s t   C A P < / K e y > < / a : K e y > < a : V a l u e   i : t y p e = " M e a s u r e G r i d N o d e V i e w S t a t e " > < C o l u m n > 6 < / C o l u m n > < L a y e d O u t > t r u e < / L a y e d O u t > < R o w > 1 3 < / R o w > < / a : V a l u e > < / a : K e y V a l u e O f D i a g r a m O b j e c t K e y a n y T y p e z b w N T n L X > < a : K e y V a l u e O f D i a g r a m O b j e c t K e y a n y T y p e z b w N T n L X > < a : K e y > < K e y > M e a s u r e s \ A v e . M o n t h l y   C o s t   C A P \ T a g I n f o \ F o r m u l a < / K e y > < / a : K e y > < a : V a l u e   i : t y p e = " M e a s u r e G r i d V i e w S t a t e I D i a g r a m T a g A d d i t i o n a l I n f o " / > < / a : K e y V a l u e O f D i a g r a m O b j e c t K e y a n y T y p e z b w N T n L X > < a : K e y V a l u e O f D i a g r a m O b j e c t K e y a n y T y p e z b w N T n L X > < a : K e y > < K e y > M e a s u r e s \ A v e . M o n t h l y   C o s t   C A P \ T a g I n f o \ V a l u e < / K e y > < / a : K e y > < a : V a l u e   i : t y p e = " M e a s u r e G r i d V i e w S t a t e I D i a g r a m T a g A d d i t i o n a l I n f o " / > < / a : K e y V a l u e O f D i a g r a m O b j e c t K e y a n y T y p e z b w N T n L X > < a : K e y V a l u e O f D i a g r a m O b j e c t K e y a n y T y p e z b w N T n L X > < a : K e y > < K e y > M e a s u r e s \ T o t a l   1 0 %   C o - P a y m e n t < / K e y > < / a : K e y > < a : V a l u e   i : t y p e = " M e a s u r e G r i d N o d e V i e w S t a t e " > < C o l u m n > 6 < / C o l u m n > < L a y e d O u t > t r u e < / L a y e d O u t > < R o w > 1 4 < / R o w > < / a : V a l u e > < / a : K e y V a l u e O f D i a g r a m O b j e c t K e y a n y T y p e z b w N T n L X > < a : K e y V a l u e O f D i a g r a m O b j e c t K e y a n y T y p e z b w N T n L X > < a : K e y > < K e y > M e a s u r e s \ T o t a l   1 0 %   C o - P a y m e n t \ T a g I n f o \ F o r m u l a < / K e y > < / a : K e y > < a : V a l u e   i : t y p e = " M e a s u r e G r i d V i e w S t a t e I D i a g r a m T a g A d d i t i o n a l I n f o " / > < / a : K e y V a l u e O f D i a g r a m O b j e c t K e y a n y T y p e z b w N T n L X > < a : K e y V a l u e O f D i a g r a m O b j e c t K e y a n y T y p e z b w N T n L X > < a : K e y > < K e y > M e a s u r e s \ T o t a l   1 0 %   C o - P a y m e n t \ T a g I n f o \ V a l u e < / K e y > < / a : K e y > < a : V a l u e   i : t y p e = " M e a s u r e G r i d V i e w S t a t e I D i a g r a m T a g A d d i t i o n a l I n f o " / > < / a : K e y V a l u e O f D i a g r a m O b j e c t K e y a n y T y p e z b w N T n L X > < a : K e y V a l u e O f D i a g r a m O b j e c t K e y a n y T y p e z b w N T n L X > < a : K e y > < K e y > M e a s u r e s \ T o t a l   C l i n i c   o w i n g   P h a r m a c y < / K e y > < / a : K e y > < a : V a l u e   i : t y p e = " M e a s u r e G r i d N o d e V i e w S t a t e " > < C o l u m n > 6 < / C o l u m n > < L a y e d O u t > t r u e < / L a y e d O u t > < R o w > 1 5 < / R o w > < / a : V a l u e > < / a : K e y V a l u e O f D i a g r a m O b j e c t K e y a n y T y p e z b w N T n L X > < a : K e y V a l u e O f D i a g r a m O b j e c t K e y a n y T y p e z b w N T n L X > < a : K e y > < K e y > M e a s u r e s \ T o t a l   C l i n i c   o w i n g   P h a r m a c y \ T a g I n f o \ F o r m u l a < / K e y > < / a : K e y > < a : V a l u e   i : t y p e = " M e a s u r e G r i d V i e w S t a t e I D i a g r a m T a g A d d i t i o n a l I n f o " / > < / a : K e y V a l u e O f D i a g r a m O b j e c t K e y a n y T y p e z b w N T n L X > < a : K e y V a l u e O f D i a g r a m O b j e c t K e y a n y T y p e z b w N T n L X > < a : K e y > < K e y > M e a s u r e s \ T o t a l   C l i n i c   o w i n g   P h a r m a c y \ T a g I n f o \ V a l u e < / K e y > < / a : K e y > < a : V a l u e   i : t y p e = " M e a s u r e G r i d V i e w S t a t e I D i a g r a m T a g A d d i t i o n a l I n f o " / > < / a : K e y V a l u e O f D i a g r a m O b j e c t K e y a n y T y p e z b w N T n L X > < a : K e y V a l u e O f D i a g r a m O b j e c t K e y a n y T y p e z b w N T n L X > < a : K e y > < K e y > M e a s u r e s \ T o t a l   N H I S   V i s i t < / K e y > < / a : K e y > < a : V a l u e   i : t y p e = " M e a s u r e G r i d N o d e V i e w S t a t e " > < C o l u m n > 7 < / C o l u m n > < L a y e d O u t > t r u e < / L a y e d O u t > < R o w > 1 < / R o w > < / a : V a l u e > < / a : K e y V a l u e O f D i a g r a m O b j e c t K e y a n y T y p e z b w N T n L X > < a : K e y V a l u e O f D i a g r a m O b j e c t K e y a n y T y p e z b w N T n L X > < a : K e y > < K e y > M e a s u r e s \ T o t a l   N H I S   V i s i t \ T a g I n f o \ F o r m u l a < / K e y > < / a : K e y > < a : V a l u e   i : t y p e = " M e a s u r e G r i d V i e w S t a t e I D i a g r a m T a g A d d i t i o n a l I n f o " / > < / a : K e y V a l u e O f D i a g r a m O b j e c t K e y a n y T y p e z b w N T n L X > < a : K e y V a l u e O f D i a g r a m O b j e c t K e y a n y T y p e z b w N T n L X > < a : K e y > < K e y > M e a s u r e s \ T o t a l   N H I S   V i s i t \ T a g I n f o \ V a l u e < / K e y > < / a : K e y > < a : V a l u e   i : t y p e = " M e a s u r e G r i d V i e w S t a t e I D i a g r a m T a g A d d i t i o n a l I n f o " / > < / a : K e y V a l u e O f D i a g r a m O b j e c t K e y a n y T y p e z b w N T n L X > < a : K e y V a l u e O f D i a g r a m O b j e c t K e y a n y T y p e z b w N T n L X > < a : K e y > < K e y > M e a s u r e s \ T o t a l   N H I S   F F S < / K e y > < / a : K e y > < a : V a l u e   i : t y p e = " M e a s u r e G r i d N o d e V i e w S t a t e " > < C o l u m n > 7 < / C o l u m n > < L a y e d O u t > t r u e < / L a y e d O u t > < R o w > 2 < / R o w > < / a : V a l u e > < / a : K e y V a l u e O f D i a g r a m O b j e c t K e y a n y T y p e z b w N T n L X > < a : K e y V a l u e O f D i a g r a m O b j e c t K e y a n y T y p e z b w N T n L X > < a : K e y > < K e y > M e a s u r e s \ T o t a l   N H I S   F F S \ T a g I n f o \ F o r m u l a < / K e y > < / a : K e y > < a : V a l u e   i : t y p e = " M e a s u r e G r i d V i e w S t a t e I D i a g r a m T a g A d d i t i o n a l I n f o " / > < / a : K e y V a l u e O f D i a g r a m O b j e c t K e y a n y T y p e z b w N T n L X > < a : K e y V a l u e O f D i a g r a m O b j e c t K e y a n y T y p e z b w N T n L X > < a : K e y > < K e y > M e a s u r e s \ T o t a l   N H I S   F F S \ T a g I n f o \ V a l u e < / K e y > < / a : K e y > < a : V a l u e   i : t y p e = " M e a s u r e G r i d V i e w S t a t e I D i a g r a m T a g A d d i t i o n a l I n f o " / > < / a : K e y V a l u e O f D i a g r a m O b j e c t K e y a n y T y p e z b w N T n L X > < a : K e y V a l u e O f D i a g r a m O b j e c t K e y a n y T y p e z b w N T n L X > < a : K e y > < K e y > M e a s u r e s \ T o t a l   N H I S   C A P < / K e y > < / a : K e y > < a : V a l u e   i : t y p e = " M e a s u r e G r i d N o d e V i e w S t a t e " > < C o l u m n > 7 < / C o l u m n > < L a y e d O u t > t r u e < / L a y e d O u t > < R o w > 3 < / R o w > < / a : V a l u e > < / a : K e y V a l u e O f D i a g r a m O b j e c t K e y a n y T y p e z b w N T n L X > < a : K e y V a l u e O f D i a g r a m O b j e c t K e y a n y T y p e z b w N T n L X > < a : K e y > < K e y > M e a s u r e s \ T o t a l   N H I S   C A P \ T a g I n f o \ F o r m u l a < / K e y > < / a : K e y > < a : V a l u e   i : t y p e = " M e a s u r e G r i d V i e w S t a t e I D i a g r a m T a g A d d i t i o n a l I n f o " / > < / a : K e y V a l u e O f D i a g r a m O b j e c t K e y a n y T y p e z b w N T n L X > < a : K e y V a l u e O f D i a g r a m O b j e c t K e y a n y T y p e z b w N T n L X > < a : K e y > < K e y > M e a s u r e s \ T o t a l   N H I S   C A P \ T a g I n f o \ V a l u e < / K e y > < / a : K e y > < a : V a l u e   i : t y p e = " M e a s u r e G r i d V i e w S t a t e I D i a g r a m T a g A d d i t i o n a l I n f o " / > < / a : K e y V a l u e O f D i a g r a m O b j e c t K e y a n y T y p e z b w N T n L X > < a : K e y V a l u e O f D i a g r a m O b j e c t K e y a n y T y p e z b w N T n L X > < a : K e y > < K e y > M e a s u r e s \ A v e . M o n t h l y   N H I S   v i s i t < / K e y > < / a : K e y > < a : V a l u e   i : t y p e = " M e a s u r e G r i d N o d e V i e w S t a t e " > < C o l u m n > 7 < / C o l u m n > < L a y e d O u t > t r u e < / L a y e d O u t > < R o w > 4 < / R o w > < / a : V a l u e > < / a : K e y V a l u e O f D i a g r a m O b j e c t K e y a n y T y p e z b w N T n L X > < a : K e y V a l u e O f D i a g r a m O b j e c t K e y a n y T y p e z b w N T n L X > < a : K e y > < K e y > M e a s u r e s \ A v e . M o n t h l y   N H I S   v i s i t \ T a g I n f o \ F o r m u l a < / K e y > < / a : K e y > < a : V a l u e   i : t y p e = " M e a s u r e G r i d V i e w S t a t e I D i a g r a m T a g A d d i t i o n a l I n f o " / > < / a : K e y V a l u e O f D i a g r a m O b j e c t K e y a n y T y p e z b w N T n L X > < a : K e y V a l u e O f D i a g r a m O b j e c t K e y a n y T y p e z b w N T n L X > < a : K e y > < K e y > M e a s u r e s \ A v e . M o n t h l y   N H I S   v i s i t \ T a g I n f o \ V a l u e < / K e y > < / a : K e y > < a : V a l u e   i : t y p e = " M e a s u r e G r i d V i e w S t a t e I D i a g r a m T a g A d d i t i o n a l I n f o " / > < / a : K e y V a l u e O f D i a g r a m O b j e c t K e y a n y T y p e z b w N T n L X > < a : K e y V a l u e O f D i a g r a m O b j e c t K e y a n y T y p e z b w N T n L X > < a : K e y > < K e y > M e a s u r e s \ A v r .   N H I S   v i s i t < / K e y > < / a : K e y > < a : V a l u e   i : t y p e = " M e a s u r e G r i d N o d e V i e w S t a t e " > < L a y e d O u t > t r u e < / L a y e d O u t > < / a : V a l u e > < / a : K e y V a l u e O f D i a g r a m O b j e c t K e y a n y T y p e z b w N T n L X > < a : K e y V a l u e O f D i a g r a m O b j e c t K e y a n y T y p e z b w N T n L X > < a : K e y > < K e y > M e a s u r e s \ A v r .   N H I S   v i s i t \ T a g I n f o \ F o r m u l a < / K e y > < / a : K e y > < a : V a l u e   i : t y p e = " M e a s u r e G r i d V i e w S t a t e I D i a g r a m T a g A d d i t i o n a l I n f o " / > < / a : K e y V a l u e O f D i a g r a m O b j e c t K e y a n y T y p e z b w N T n L X > < a : K e y V a l u e O f D i a g r a m O b j e c t K e y a n y T y p e z b w N T n L X > < a : K e y > < K e y > M e a s u r e s \ A v r .   N H I S   v i s i t \ T a g I n f o \ V a l u e < / K e y > < / a : K e y > < a : V a l u e   i : t y p e = " M e a s u r e G r i d V i e w S t a t e I D i a g r a m T a g A d d i t i o n a l I n f o " / > < / a : K e y V a l u e O f D i a g r a m O b j e c t K e y a n y T y p e z b w N T n L X > < a : K e y V a l u e O f D i a g r a m O b j e c t K e y a n y T y p e z b w N T n L X > < a : K e y > < K e y > M e a s u r e s \ T o t a l   N H I S   S e r v i c e s   2 0 1 9 < / K e y > < / a : K e y > < a : V a l u e   i : t y p e = " M e a s u r e G r i d N o d e V i e w S t a t e " > < C o l u m n > 6 < / C o l u m n > < L a y e d O u t > t r u e < / L a y e d O u t > < R o w > 1 7 < / R o w > < / a : V a l u e > < / a : K e y V a l u e O f D i a g r a m O b j e c t K e y a n y T y p e z b w N T n L X > < a : K e y V a l u e O f D i a g r a m O b j e c t K e y a n y T y p e z b w N T n L X > < a : K e y > < K e y > M e a s u r e s \ T o t a l   N H I S   S e r v i c e s   2 0 1 9 \ T a g I n f o \ F o r m u l a < / K e y > < / a : K e y > < a : V a l u e   i : t y p e = " M e a s u r e G r i d V i e w S t a t e I D i a g r a m T a g A d d i t i o n a l I n f o " / > < / a : K e y V a l u e O f D i a g r a m O b j e c t K e y a n y T y p e z b w N T n L X > < a : K e y V a l u e O f D i a g r a m O b j e c t K e y a n y T y p e z b w N T n L X > < a : K e y > < K e y > M e a s u r e s \ T o t a l   N H I S   S e r v i c e s   2 0 1 9 \ T a g I n f o \ V a l u e < / K e y > < / a : K e y > < a : V a l u e   i : t y p e = " M e a s u r e G r i d V i e w S t a t e I D i a g r a m T a g A d d i t i o n a l I n f o " / > < / a : K e y V a l u e O f D i a g r a m O b j e c t K e y a n y T y p e z b w N T n L X > < a : K e y V a l u e O f D i a g r a m O b j e c t K e y a n y T y p e z b w N T n L X > < a : K e y > < K e y > M e a s u r e s \ T o t a l   N H I S   S e r v i c e s   2 0 2 0 < / K e y > < / a : K e y > < a : V a l u e   i : t y p e = " M e a s u r e G r i d N o d e V i e w S t a t e " > < C o l u m n > 6 < / C o l u m n > < L a y e d O u t > t r u e < / L a y e d O u t > < R o w > 1 8 < / R o w > < / a : V a l u e > < / a : K e y V a l u e O f D i a g r a m O b j e c t K e y a n y T y p e z b w N T n L X > < a : K e y V a l u e O f D i a g r a m O b j e c t K e y a n y T y p e z b w N T n L X > < a : K e y > < K e y > M e a s u r e s \ T o t a l   N H I S   S e r v i c e s   2 0 2 0 \ T a g I n f o \ F o r m u l a < / K e y > < / a : K e y > < a : V a l u e   i : t y p e = " M e a s u r e G r i d V i e w S t a t e I D i a g r a m T a g A d d i t i o n a l I n f o " / > < / a : K e y V a l u e O f D i a g r a m O b j e c t K e y a n y T y p e z b w N T n L X > < a : K e y V a l u e O f D i a g r a m O b j e c t K e y a n y T y p e z b w N T n L X > < a : K e y > < K e y > M e a s u r e s \ T o t a l   N H I S   S e r v i c e s   2 0 2 0 \ T a g I n f o \ V a l u e < / K e y > < / a : K e y > < a : V a l u e   i : t y p e = " M e a s u r e G r i d V i e w S t a t e I D i a g r a m T a g A d d i t i o n a l I n f o " / > < / a : K e y V a l u e O f D i a g r a m O b j e c t K e y a n y T y p e z b w N T n L X > < a : K e y V a l u e O f D i a g r a m O b j e c t K e y a n y T y p e z b w N T n L X > < a : K e y > < K e y > M e a s u r e s \ P e r c e n t a g e   C h a n g e < / K e y > < / a : K e y > < a : V a l u e   i : t y p e = " M e a s u r e G r i d N o d e V i e w S t a t e " > < C o l u m n > 6 < / C o l u m n > < L a y e d O u t > t r u e < / L a y e d O u t > < R o w > 1 9 < / R o w > < / a : V a l u e > < / a : K e y V a l u e O f D i a g r a m O b j e c t K e y a n y T y p e z b w N T n L X > < a : K e y V a l u e O f D i a g r a m O b j e c t K e y a n y T y p e z b w N T n L X > < a : K e y > < K e y > M e a s u r e s \ P e r c e n t a g e   C h a n g e \ T a g I n f o \ F o r m u l a < / K e y > < / a : K e y > < a : V a l u e   i : t y p e = " M e a s u r e G r i d V i e w S t a t e I D i a g r a m T a g A d d i t i o n a l I n f o " / > < / a : K e y V a l u e O f D i a g r a m O b j e c t K e y a n y T y p e z b w N T n L X > < a : K e y V a l u e O f D i a g r a m O b j e c t K e y a n y T y p e z b w N T n L X > < a : K e y > < K e y > M e a s u r e s \ P e r c e n t a g e   C h a n g e \ T a g I n f o \ V a l u e < / K e y > < / a : K e y > < a : V a l u e   i : t y p e = " M e a s u r e G r i d V i e w S t a t e I D i a g r a m T a g A d d i t i o n a l I n f o " / > < / a : K e y V a l u e O f D i a g r a m O b j e c t K e y a n y T y p e z b w N T n L X > < a : K e y V a l u e O f D i a g r a m O b j e c t K e y a n y T y p e z b w N T n L X > < a : K e y > < K e y > M e a s u r e s \ D a s h b o a r d l a b e l < / K e y > < / a : K e y > < a : V a l u e   i : t y p e = " M e a s u r e G r i d N o d e V i e w S t a t e " > < C o l u m n > 6 < / C o l u m n > < L a y e d O u t > t r u e < / L a y e d O u t > < R o w > 2 0 < / R o w > < / a : V a l u e > < / a : K e y V a l u e O f D i a g r a m O b j e c t K e y a n y T y p e z b w N T n L X > < a : K e y V a l u e O f D i a g r a m O b j e c t K e y a n y T y p e z b w N T n L X > < a : K e y > < K e y > M e a s u r e s \ D a s h b o a r d l a b e l \ T a g I n f o \ F o r m u l a < / K e y > < / a : K e y > < a : V a l u e   i : t y p e = " M e a s u r e G r i d V i e w S t a t e I D i a g r a m T a g A d d i t i o n a l I n f o " / > < / a : K e y V a l u e O f D i a g r a m O b j e c t K e y a n y T y p e z b w N T n L X > < a : K e y V a l u e O f D i a g r a m O b j e c t K e y a n y T y p e z b w N T n L X > < a : K e y > < K e y > M e a s u r e s \ D a s h b o a r d l a b e l \ T a g I n f o \ V a l u e < / K e y > < / a : K e y > < a : V a l u e   i : t y p e = " M e a s u r e G r i d V i e w S t a t e I D i a g r a m T a g A d d i t i o n a l I n f o " / > < / a : K e y V a l u e O f D i a g r a m O b j e c t K e y a n y T y p e z b w N T n L X > < a : K e y V a l u e O f D i a g r a m O b j e c t K e y a n y T y p e z b w N T n L X > < a : K e y > < K e y > M e a s u r e s \ A v r .   C o s t   o f   S e r v . < / K e y > < / a : K e y > < a : V a l u e   i : t y p e = " M e a s u r e G r i d N o d e V i e w S t a t e " > < L a y e d O u t > t r u e < / L a y e d O u t > < R o w > 2 < / R o w > < / a : V a l u e > < / a : K e y V a l u e O f D i a g r a m O b j e c t K e y a n y T y p e z b w N T n L X > < a : K e y V a l u e O f D i a g r a m O b j e c t K e y a n y T y p e z b w N T n L X > < a : K e y > < K e y > M e a s u r e s \ A v r .   C o s t   o f   S e r v . \ T a g I n f o \ F o r m u l a < / K e y > < / a : K e y > < a : V a l u e   i : t y p e = " M e a s u r e G r i d V i e w S t a t e I D i a g r a m T a g A d d i t i o n a l I n f o " / > < / a : K e y V a l u e O f D i a g r a m O b j e c t K e y a n y T y p e z b w N T n L X > < a : K e y V a l u e O f D i a g r a m O b j e c t K e y a n y T y p e z b w N T n L X > < a : K e y > < K e y > M e a s u r e s \ A v r .   C o s t   o f   S e r v . \ T a g I n f o \ V a l u e < / K e y > < / a : K e y > < a : V a l u e   i : t y p e = " M e a s u r e G r i d V i e w S t a t e I D i a g r a m T a g A d d i t i o n a l I n f o " / > < / a : K e y V a l u e O f D i a g r a m O b j e c t K e y a n y T y p e z b w N T n L X > < a : K e y V a l u e O f D i a g r a m O b j e c t K e y a n y T y p e z b w N T n L X > < a : K e y > < K e y > M e a s u r e s \ C o u n t   o f   S e r v i c e s   R e n d e r e d < / K e y > < / a : K e y > < a : V a l u e   i : t y p e = " M e a s u r e G r i d N o d e V i e w S t a t e " > < C o l u m n > 5 < / C o l u m n > < L a y e d O u t > t r u e < / L a y e d O u t > < W a s U I I n v i s i b l e > t r u e < / W a s U I I n v i s i b l e > < / a : V a l u e > < / a : K e y V a l u e O f D i a g r a m O b j e c t K e y a n y T y p e z b w N T n L X > < a : K e y V a l u e O f D i a g r a m O b j e c t K e y a n y T y p e z b w N T n L X > < a : K e y > < K e y > M e a s u r e s \ C o u n t   o f   S e r v i c e s   R e n d e r e d \ T a g I n f o \ F o r m u l a < / K e y > < / a : K e y > < a : V a l u e   i : t y p e = " M e a s u r e G r i d V i e w S t a t e I D i a g r a m T a g A d d i t i o n a l I n f o " / > < / a : K e y V a l u e O f D i a g r a m O b j e c t K e y a n y T y p e z b w N T n L X > < a : K e y V a l u e O f D i a g r a m O b j e c t K e y a n y T y p e z b w N T n L X > < a : K e y > < K e y > M e a s u r e s \ C o u n t   o f   S e r v i c e s   R e n d e r e d \ T a g I n f o \ V a l u e 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 C o l u m n s \ P a t i e n t   N a m e < / K e y > < / a : K e y > < a : V a l u e   i : t y p e = " M e a s u r e G r i d N o d e V i e w S t a t e " > < C o l u m n > 1 < / C o l u m n > < L a y e d O u t > t r u e < / L a y e d O u t > < / a : V a l u e > < / a : K e y V a l u e O f D i a g r a m O b j e c t K e y a n y T y p e z b w N T n L X > < a : K e y V a l u e O f D i a g r a m O b j e c t K e y a n y T y p e z b w N T n L X > < a : K e y > < K e y > C o l u m n s \ H M O   C O D E < / K e y > < / a : K e y > < a : V a l u e   i : t y p e = " M e a s u r e G r i d N o d e V i e w S t a t e " > < C o l u m n > 2 < / C o l u m n > < L a y e d O u t > t r u e < / L a y e d O u t > < / a : V a l u e > < / a : K e y V a l u e O f D i a g r a m O b j e c t K e y a n y T y p e z b w N T n L X > < a : K e y V a l u e O f D i a g r a m O b j e c t K e y a n y T y p e z b w N T n L X > < a : K e y > < K e y > C o l u m n s \ H M O   N A M E < / K e y > < / a : K e y > < a : V a l u e   i : t y p e = " M e a s u r e G r i d N o d e V i e w S t a t e " > < C o l u m n > 3 < / C o l u m n > < L a y e d O u t > t r u e < / L a y e d O u t > < / a : V a l u e > < / a : K e y V a l u e O f D i a g r a m O b j e c t K e y a n y T y p e z b w N T n L X > < a : K e y V a l u e O f D i a g r a m O b j e c t K e y a n y T y p e z b w N T n L X > < a : K e y > < K e y > C o l u m n s \ H M O   C A T E G O R Y < / K e y > < / a : K e y > < a : V a l u e   i : t y p e = " M e a s u r e G r i d N o d e V i e w S t a t e " > < C o l u m n > 4 < / C o l u m n > < L a y e d O u t > t r u e < / L a y e d O u t > < / a : V a l u e > < / a : K e y V a l u e O f D i a g r a m O b j e c t K e y a n y T y p e z b w N T n L X > < a : K e y V a l u e O f D i a g r a m O b j e c t K e y a n y T y p e z b w N T n L X > < a : K e y > < K e y > C o l u m n s \ S e r v i c e s   R e n d e r e d < / K e y > < / a : K e y > < a : V a l u e   i : t y p e = " M e a s u r e G r i d N o d e V i e w S t a t e " > < C o l u m n > 5 < / C o l u m n > < L a y e d O u t > t r u e < / L a y e d O u t > < / a : V a l u e > < / a : K e y V a l u e O f D i a g r a m O b j e c t K e y a n y T y p e z b w N T n L X > < a : K e y V a l u e O f D i a g r a m O b j e c t K e y a n y T y p e z b w N T n L X > < a : K e y > < K e y > C o l u m n s \ L o c a t i o n / D e p a r t m e n t < / K e y > < / a : K e y > < a : V a l u e   i : t y p e = " M e a s u r e G r i d N o d e V i e w S t a t e " > < C o l u m n > 6 < / C o l u m n > < L a y e d O u t > t r u e < / L a y e d O u t > < / a : V a l u e > < / a : K e y V a l u e O f D i a g r a m O b j e c t K e y a n y T y p e z b w N T n L X > < a : K e y V a l u e O f D i a g r a m O b j e c t K e y a n y T y p e z b w N T n L X > < a : K e y > < K e y > C o l u m n s \ 1 0 %   C o - p a y e m e n t < / K e y > < / a : K e y > < a : V a l u e   i : t y p e = " M e a s u r e G r i d N o d e V i e w S t a t e " > < C o l u m n > 7 < / C o l u m n > < L a y e d O u t > t r u e < / L a y e d O u t > < / a : V a l u e > < / a : K e y V a l u e O f D i a g r a m O b j e c t K e y a n y T y p e z b w N T n L X > < a : K e y V a l u e O f D i a g r a m O b j e c t K e y a n y T y p e z b w N T n L X > < a : K e y > < K e y > C o l u m n s \ V a l u e   o f   T r a n s a c t i o n < / K e y > < / a : K e y > < a : V a l u e   i : t y p e = " M e a s u r e G r i d N o d e V i e w S t a t e " > < C o l u m n > 8 < / C o l u m n > < L a y e d O u t > t r u e < / L a y e d O u t > < / a : V a l u e > < / a : K e y V a l u e O f D i a g r a m O b j e c t K e y a n y T y p e z b w N T n L X > < a : K e y V a l u e O f D i a g r a m O b j e c t K e y a n y T y p e z b w N T n L X > < a : K e y > < K e y > C o l u m n s \ C o v e r e d   b y   C a p < / K e y > < / a : K e y > < a : V a l u e   i : t y p e = " M e a s u r e G r i d N o d e V i e w S t a t e " > < C o l u m n > 9 < / C o l u m n > < L a y e d O u t > t r u e < / L a y e d O u t > < / a : V a l u e > < / a : K e y V a l u e O f D i a g r a m O b j e c t K e y a n y T y p e z b w N T n L X > < a : K e y V a l u e O f D i a g r a m O b j e c t K e y a n y T y p e z b w N T n L X > < a : K e y > < K e y > C o l u m n s \ N o t   C o v e r e d   B y   C a p < / K e y > < / a : K e y > < a : V a l u e   i : t y p e = " M e a s u r e G r i d N o d e V i e w S t a t e " > < C o l u m n > 1 0 < / C o l u m n > < L a y e d O u t > t r u e < / L a y e d O u t > < / a : V a l u e > < / a : K e y V a l u e O f D i a g r a m O b j e c t K e y a n y T y p e z b w N T n L X > < a : K e y V a l u e O f D i a g r a m O b j e c t K e y a n y T y p e z b w N T n L X > < a : K e y > < K e y > C o l u m n s \ P R O D U C T   I D < / K e y > < / a : K e y > < a : V a l u e   i : t y p e = " M e a s u r e G r i d N o d e V i e w S t a t e " > < C o l u m n > 1 1 < / C o l u m n > < L a y e d O u t > t r u e < / L a y e d O u t > < / a : V a l u e > < / a : K e y V a l u e O f D i a g r a m O b j e c t K e y a n y T y p e z b w N T n L X > < a : K e y V a l u e O f D i a g r a m O b j e c t K e y a n y T y p e z b w N T n L X > < a : K e y > < K e y > C o l u m n s \ C A T E G O R Y < / K e y > < / a : K e y > < a : V a l u e   i : t y p e = " M e a s u r e G r i d N o d e V i e w S t a t e " > < C o l u m n > 1 2 < / C o l u m n > < L a y e d O u t > t r u e < / L a y e d O u t > < / a : V a l u e > < / a : K e y V a l u e O f D i a g r a m O b j e c t K e y a n y T y p e z b w N T n L X > < a : K e y V a l u e O f D i a g r a m O b j e c t K e y a n y T y p e z b w N T n L X > < a : K e y > < K e y > L i n k s \ & l t ; C o l u m n s \ C o u n t   o f   S e r v i c e s   R e n d e r e d & g t ; - & l t ; M e a s u r e s \ S e r v i c e s   R e n d e r e d & g t ; < / K e y > < / a : K e y > < a : V a l u e   i : t y p e = " M e a s u r e G r i d V i e w S t a t e I D i a g r a m L i n k " / > < / a : K e y V a l u e O f D i a g r a m O b j e c t K e y a n y T y p e z b w N T n L X > < a : K e y V a l u e O f D i a g r a m O b j e c t K e y a n y T y p e z b w N T n L X > < a : K e y > < K e y > L i n k s \ & l t ; C o l u m n s \ C o u n t   o f   S e r v i c e s   R e n d e r e d & g t ; - & l t ; M e a s u r e s \ S e r v i c e s   R e n d e r e d & g t ; \ C O L U M N < / K e y > < / a : K e y > < a : V a l u e   i : t y p e = " M e a s u r e G r i d V i e w S t a t e I D i a g r a m L i n k E n d p o i n t " / > < / a : K e y V a l u e O f D i a g r a m O b j e c t K e y a n y T y p e z b w N T n L X > < a : K e y V a l u e O f D i a g r a m O b j e c t K e y a n y T y p e z b w N T n L X > < a : K e y > < K e y > L i n k s \ & l t ; C o l u m n s \ C o u n t   o f   S e r v i c e s   R e n d e r e d & g t ; - & l t ; M e a s u r e s \ S e r v i c e s   R e n d e r e d & g t ; \ M E A S U R E < / K e y > < / a : K e y > < a : V a l u e   i : t y p e = " M e a s u r e G r i d V i e w S t a t e I D i a g r a m L i n k E n d p o i n t " / > < / a : K e y V a l u e O f D i a g r a m O b j e c t K e y a n y T y p e z b w N T n L X > < / V i e w S t a t e s > < / D i a g r a m M a n a g e r . S e r i a l i z a b l e D i a g r a m > < / A r r a y O f D i a g r a m M a n a g e r . S e r i a l i z a b l e D i a g r a m > ] ] > < / C u s t o m C o n t e n t > < / G e m i n i > 
</file>

<file path=customXml/item40.xml>��< ? x m l   v e r s i o n = " 1 . 0 "   e n c o d i n g = " U T F - 1 6 " ? > < G e m i n i   x m l n s = " h t t p : / / g e m i n i / p i v o t c u s t o m i z a t i o n / R e l a t i o n s h i p A u t o D e t e c t i o n E n a b l e d " > < C u s t o m C o n t e n t > < ! [ C D A T A [ T r u e ] ] > < / C u s t o m C o n t e n t > < / G e m i n i > 
</file>

<file path=customXml/item41.xml>��< ? x m l   v e r s i o n = " 1 . 0 "   e n c o d i n g = " U T F - 1 6 " ? > < G e m i n i   x m l n s = " h t t p : / / g e m i n i / p i v o t c u s t o m i z a t i o n / P o w e r P i v o t V e r s i o n " > < C u s t o m C o n t e n t > < ! [ C D A T A [ 2 0 1 5 . 1 3 0 . 1 6 0 5 . 1 0 7 5 ] ] > < / C u s t o m C o n t e n t > < / G e m i n i > 
</file>

<file path=customXml/item42.xml>��< ? x m l   v e r s i o n = " 1 . 0 "   e n c o d i n g = " U T F - 1 6 " ? > < G e m i n i   x m l n s = " h t t p : / / g e m i n i / p i v o t c u s t o m i z a t i o n / 1 a 4 1 e c 8 d - 0 e f b - 4 3 a 2 - 9 0 8 f - 1 1 1 c 3 f 4 b 4 f 7 9 " > < 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43.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 6 5 < / 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M a n u a l C a l c M o d e " > < C u s t o m C o n t e n t > < ! [ C D A T A [ F a l s e ] ] > < / C u s t o m C o n t e n t > < / G e m i n i > 
</file>

<file path=customXml/item45.xml>��< ? x m l   v e r s i o n = " 1 . 0 "   e n c o d i n g = " U T F - 1 6 " ? > < G e m i n i   x m l n s = " h t t p : / / g e m i n i / p i v o t c u s t o m i z a t i o n / c c c b 7 6 d 2 - 9 2 6 4 - 4 2 1 2 - b 5 4 c - e f d 0 b d e e 3 1 3 b " > < 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 N H I S   v i s i t < / M e a s u r e N a m e > < D i s p l a y N a m e > A v r .   N H I S   v i s i t < / 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46.xml>��< ? x m l   v e r s i o n = " 1 . 0 "   e n c o d i n g = " U T F - 1 6 " ? > < G e m i n i   x m l n s = " h t t p : / / g e m i n i / p i v o t c u s t o m i z a t i o n / T a b l e X M L _ C o m b i n e d   S u m m a r y _ 5 1 f a 4 0 d 5 - 5 3 b 1 - 4 c 8 e - 8 2 9 c - 8 7 8 8 8 d 1 5 e c e e " > < C u s t o m C o n t e n t > < ! [ C D A T A [ < T a b l e W i d g e t G r i d S e r i a l i z a t i o n   x m l n s : x s d = " h t t p : / / w w w . w 3 . o r g / 2 0 0 1 / X M L S c h e m a "   x m l n s : x s i = " h t t p : / / w w w . w 3 . o r g / 2 0 0 1 / X M L S c h e m a - i n s t a n c e " > < C o l u m n S u g g e s t e d T y p e   / > < C o l u m n F o r m a t   / > < C o l u m n A c c u r a c y   / > < C o l u m n C u r r e n c y S y m b o l   / > < C o l u m n P o s i t i v e P a t t e r n   / > < C o l u m n N e g a t i v e P a t t e r n   / > < C o l u m n W i d t h s > < i t e m > < k e y > < s t r i n g > H M O   C A T E G O R Y < / s t r i n g > < / k e y > < v a l u e > < i n t > 2 6 9 < / i n t > < / v a l u e > < / i t e m > < i t e m > < k e y > < s t r i n g > H M O   N A M E < / s t r i n g > < / k e y > < v a l u e > < i n t > 1 0 8 < / i n t > < / v a l u e > < / i t e m > < i t e m > < k e y > < s t r i n g > H M O   C O D E < / s t r i n g > < / k e y > < v a l u e > < i n t > 1 0 4 < / i n t > < / v a l u e > < / i t e m > < i t e m > < k e y > < s t r i n g > B i l l e d   A m o u n t < / s t r i n g > < / k e y > < v a l u e > < i n t > 1 2 5 < / i n t > < / v a l u e > < / i t e m > < i t e m > < k e y > < s t r i n g > A m o u n t   P a i d < / s t r i n g > < / k e y > < v a l u e > < i n t > 1 1 6 < / i n t > < / v a l u e > < / i t e m > < i t e m > < k e y > < s t r i n g > B a l a n c e   B / f < / s t r i n g > < / k e y > < v a l u e > < i n t > 1 0 6 < / i n t > < / v a l u e > < / i t e m > < i t e m > < k e y > < s t r i n g > D i f f e r e n c e < / s t r i n g > < / k e y > < v a l u e > < i n t > 1 0 1 < / i n t > < / v a l u e > < / i t e m > < / C o l u m n W i d t h s > < C o l u m n D i s p l a y I n d e x > < i t e m > < k e y > < s t r i n g > H M O   C A T E G O R Y < / s t r i n g > < / k e y > < v a l u e > < i n t > 2 < / i n t > < / v a l u e > < / i t e m > < i t e m > < k e y > < s t r i n g > H M O   N A M E < / s t r i n g > < / k e y > < v a l u e > < i n t > 0 < / i n t > < / v a l u e > < / i t e m > < i t e m > < k e y > < s t r i n g > H M O   C O D E < / s t r i n g > < / k e y > < v a l u e > < i n t > 1 < / i n t > < / v a l u e > < / i t e m > < i t e m > < k e y > < s t r i n g > B i l l e d   A m o u n t < / s t r i n g > < / k e y > < v a l u e > < i n t > 3 < / i n t > < / v a l u e > < / i t e m > < i t e m > < k e y > < s t r i n g > A m o u n t   P a i d < / s t r i n g > < / k e y > < v a l u e > < i n t > 4 < / i n t > < / v a l u e > < / i t e m > < i t e m > < k e y > < s t r i n g > B a l a n c e   B / f < / s t r i n g > < / k e y > < v a l u e > < i n t > 5 < / i n t > < / v a l u e > < / i t e m > < i t e m > < k e y > < s t r i n g > D i f f e r e n c e < / s t r i n g > < / k e y > < v a l u e > < i n t > 6 < / i n t > < / v a l u e > < / i t e m > < / C o l u m n D i s p l a y I n d e x > < C o l u m n F r o z e n   / > < C o l u m n C h e c k e d   / > < C o l u m n F i l t e r   / > < S e l e c t i o n F i l t e r   / > < F i l t e r P a r a m e t e r s   / > < I s S o r t D e s c e n d i n g > f a l s e < / I s S o r t D e s c e n d i n g > < / T a b l e W i d g e t G r i d S e r i a l i z a t i o n > ] ] > < / C u s t o m C o n t e n t > < / G e m i n i > 
</file>

<file path=customXml/item47.xml>��< ? x m l   v e r s i o n = " 1 . 0 "   e n c o d i n g = " u t f - 1 6 " ? > < D a t a M a s h u p   s q m i d = " 4 c d a c a f 3 - 8 9 6 0 - 4 3 c 5 - 9 5 8 d - b 2 9 9 7 b 3 5 c b 9 c "   x m l n s = " h t t p : / / s c h e m a s . m i c r o s o f t . c o m / D a t a M a s h u p " > A A A A A F A J A A B Q S w M E F A A C A A g A f J r 0 V m 5 l y K 2 l A A A A 9 g A A A B I A H A B D b 2 5 m a W c v U G F j a 2 F n Z S 5 4 b W w g o h g A K K A U A A A A A A A A A A A A A A A A A A A A A A A A A A A A h Y + 9 D o I w G E V f h X S n P 0 i M I R 9 l c H A R Y 2 J i X J t S o R G K o c X y b g 4 + k q 8 g R l E 3 x 3 v u G e 6 9 X 2 + Q D U 0 d X F R n d W t S x D B F g T K y L b Q p U 9 S 7 Y 7 h A G Y e t k C d R q m C U j U 0 G W 6 S o c u 6 c E O K 9 x 3 6 G 2 6 4 k E a W M H P L 1 T l a q E e g j 6 / 9 y q I 1 1 w k i F O O x f Y 3 i E G Z v j m M a Y A p k g 5 N p 8 h W j c + 2 x / I C z 7 2 v W d 4 s q E m x W Q K Q J 5 f + A P U E s D B B Q A A g A I A H y a 9 F 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8 m v R W T b q / b 0 k G A A A B H Q A A E w A c A E Z v c m 1 1 b G F z L 1 N l Y 3 R p b 2 4 x L m 0 g o h g A K K A U A A A A A A A A A A A A A A A A A A A A A A A A A A A A 7 V l b b 9 s 2 F H 4 P k P 9 A s B g g A 4 o a K W k 7 r M s A V 3 I S b 7 G d 2 U 6 H I Q k K R W J m o b p B l y y G k f + + Q 1 L W l X T s N N 1 e 1 o d a O q T O + c 6 F H w + Z l D i Z F 4 V o x n / 1 j / t 7 + 3 v p w k 6 I i 0 7 n i R 2 m N h t I 0 Q n y S b a / h + D f L M o T h 4 D k N P J d k m i n n k 9 S B Z s / 3 V y l J E l v c v j / x o q c P C B h l t 7 0 / c B 2 v d B G U + L b G X F v p i S O E h g Y R W G 2 8 J e o Y U c x D o 3 D H u 6 p 3 N Y b P C V B 9 A B w J t m C J M i M / D w I U w z W 5 / a d T 7 Q Z 8 Q F 7 I V Y 4 N H W F T d A N 1 v F T p a j v u q D G z N M s C q r v Q c o / V m S m V I T P S D Z 4 d I g P z 8 R 2 F o i 9 a H 9 E y d e 7 K P q q X B f W b n v P w N Z l u F v o w I H S Z M 2 D w W N s h 3 R a O V i q 4 0 P s e b M 7 e s u f F R 7 b A a F C y 8 5 s + j v M S E B / f / N C l / 6 e e w A t x E + 7 z H 0 m D o Y 8 D l 0 f I R j M n C S V + g 6 5 N C j G y y Q K o o y c E x u K N 1 2 n l G t o j i n X 1 P C z W T 3 a L q s 6 9 a R l X J T c 1 p T d U 3 w k 9 H K F Z 2 / H R e 5 Y D i / t z I O i R e u c l u 9 5 c E c S l s 3 R h I 0 q Z u S S H p X M l z F B 0 T 0 q 5 l L R j C Q P n k N S W N 4 A H 4 i D C i 8 i x 6 b r + a 1 F Y j v J g m L u U L v U L N R 3 A y 9 N K e 0 o l p c 6 w D Z / c e 3 D 8 C E C V W + n x P F I D E g i K t U P f w D P D m J 7 S d Z 6 P t t + z n D U q I P K T Q g G p a 6 7 J T L t m E r G U Y b W 0 k + l t B 9 E O X g K b n g M 7 o h k i 8 j l j i 3 X R i y S O o k X M 3 6 E E Q g / C V M W q X 4 c J y z s d 0 v 6 W o w g r p U v l P 9 j / e / E u l o / s A t l z P Q 0 + r u z P 1 C Z I l 9 j B Q c o 1 6 2 Y 3 4 I a P D 4 f z v B z H H A s 5 4 A m M M 5 m w q L o l s A u + X 7 t 1 N V C O 4 t 9 L y s 8 p R 9 Z x P c C D 5 y q O U 2 n b K a l Y 6 G P 7 E N Q x T X M y W P 2 a T m A Z J Q 2 l B U + o G v q 9 x w S N s u W Y M x M H 1 R 0 b / s p 6 d G 1 1 t S p 6 V 0 7 m r G V O 7 r M H 3 k A R K b E T l U O Y Q W 3 3 R H 5 Y Y g 9 a f o C v Z R v O x B q l u s K f y F n 0 k 0 O g A l 8 e f X p Y m j 2 y i e s F l 8 n a z X U A 1 U A c A M U X Y q l B R m s T o e f + / N B r 3 p 8 I Y K r O C a J Y 6 e g m 8 6 v E L D 6 v 4 + S o F q V b b T q S q h d Z Z o 0 p l l F G a W H D A R P 0 n y J p 0 v D Z E j D 1 H b m O + X p a M s 8 G a + Z q K b q 4 y 0 h Q F + D 5 + f z 1 z b / b k v z x 3 W 7 r 1 u p + g 6 l + u 6 / K t X 3 2 5 Y q 5 Z R R f 9 w / G 1 j I 7 E 8 H r V e k 8 C R u G z i 9 m b o Q x t z u O Z A P y I L 2 X h S 0 k l 7 N i T X A 8 j h x a X 8 k m 2 O U e q A g z i b T P 3 E 9 i C M C L Z c L f E 8 S j 9 Q A j 0 k K h + F f I 4 9 v m E 2 3 I A 7 d v f 9 J t Y C y g 5 Q e I 6 Y T 6 8 q c r 1 F h J s c q 1 U a P Y t o F u c 8 m O f C 7 4 H z B 5 2 4 8 V r Q w g 3 u F A V S Z H l q s l S h d 3 j Q m K 6 k P 0 p J q o V X D 3 P d V 3 D 8 8 P N S 7 l c M + U h v m p S Z / 3 H K 1 f 1 j b H O V + 5 s U + a V x T y D G I n G 5 0 g J 0 7 g K I 3 b c M s e t J r U R N 3 i 3 7 + B V F 4 C I K 0 Y Q q u 3 a O Y C z u k S a U t r p R u 6 G C n Z + W b Y 7 e / N P M k I a G z 1 O h X L P + S h r M 7 s d O B d q c I T x P d a U U z z f j L h W d Y e v t 7 X i j 0 u n 6 7 9 Q Z b 5 0 F 0 A K U i v N p q 3 f D Q K y 6 t u O V 5 y V U X P U M g / n J D m W I Y 0 p i z N h 4 d o D I J x N U e / f Q R s s a y C 2 4 l O a l S C I C h t p F i 9 L 7 M F o S w B o c j X l 3 T m 5 i T Y g Z W K Q m c Y D 7 p 9 o l f Y 7 y s E j o 2 a S 3 w K T p u b z N c b k j k R 1 i y z x S n M R d 1 7 j x a 9 z E t 7 C q 6 L i b 0 f X / m 2 L 6 d p C c 0 Z L f i s p d v s 2 t v O 0 j W 2 w b b I o S 7 K m V g 0 U B J B B K n t z m v N s G X p 9 S 6 + p I K e i / r g 9 u n 0 w 7 4 Z 5 o K 7 v 6 O r c Q O T e / Z e I j O J y P 6 p I 0 1 e B 5 N N r c O b E e s D F s 5 H H 0 c u h i L z b W y X Q 7 V z q 3 N o w m q 5 7 5 8 h h V r R v F S c E c t 6 E r o Q B X t L h p 1 1 d H b Z L C 2 7 j q J 8 X 7 g e x J Y K V i 3 I y D x 0 Z C Z 3 Z a 4 G E j O H h 3 C K r b 3 j X y 1 N T 3 U D O 1 K D S 9 j h k a / 0 1 w c j Q 6 t w 4 c i b m D X h v 2 L w R c 4 W p j 0 m 2 G Y v T / m O 9 0 3 8 E b Z S N Q R t R q I z l C 9 c Z g n X h C 8 j E p a Q W A s Q d V J S Y K X e r l K a v 5 Z X p p 5 o Z M p L U C b v t a F n w u s 7 N y q d S 1 9 a 5 S 7 O g 0 h + h Z A C f L O H 1 i k y I 0 S e V V 7 L d y t g c 2 o j 5 5 H b b T P E R t L 4 H j L J B 7 h z r I T E 2 l d 9 c d / A F B L A Q I t A B Q A A g A I A H y a 9 F Z u Z c i t p Q A A A P Y A A A A S A A A A A A A A A A A A A A A A A A A A A A B D b 2 5 m a W c v U G F j a 2 F n Z S 5 4 b W x Q S w E C L Q A U A A I A C A B 8 m v R W D 8 r p q 6 Q A A A D p A A A A E w A A A A A A A A A A A A A A A A D x A A A A W 0 N v b n R l b n R f V H l w Z X N d L n h t b F B L A Q I t A B Q A A g A I A H y a 9 F Z N u r 9 v S Q Y A A A E d A A A T A A A A A A A A A A A A A A A A A O I B A A B G b 3 J t d W x h c y 9 T Z W N 0 a W 9 u M S 5 t U E s F B g A A A A A D A A M A w g A A A H g I 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0 9 A A A A A A A A q z 0 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Z U c m F u c 2 F j d G l v b n M 8 L 0 l 0 Z W 1 Q Y X R o P j w v S X R l b U x v Y 2 F 0 a W 9 u P j x T d G F i b G V F b n R y a W V z P j x F b n R y e S B U e X B l P S J J c 1 B y a X Z h d G U i I F Z h b H V l P S J s M C I g L z 4 8 R W 5 0 c n k g V H l w Z T 0 i T m F 2 a W d h d G l v b l N 0 Z X B O Y W 1 l I i B W Y W x 1 Z T 0 i c 0 5 h d m l n Y X R p b 2 4 i I C 8 + P E V u d H J 5 I F R 5 c G U 9 I k Z p b G x F b m F i b G V k I i B W Y W x 1 Z T 0 i b D A i I C 8 + P E V u d H J 5 I F R 5 c G U 9 I k Z p b G x P Y m p l Y 3 R U e X B l I i B W Y W x 1 Z T 0 i c 1 B p d m 9 0 V G F i b G U 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R X J y b 3 J D b 2 R l I i B W Y W x 1 Z T 0 i c 1 V u a 2 5 v d 2 4 i I C 8 + P E V u d H J 5 I F R 5 c G U 9 I k Z p b G x M Y X N 0 V X B k Y X R l Z C I g V m F s d W U 9 I m Q y M D I x L T A x L T I 4 V D E 3 O j I 4 O j I y L j Q z N z U 1 N D R a I i A v P j x F b n R y e S B U e X B l P S J R d W V y e U l E I i B W Y W x 1 Z T 0 i c z E y Y j g 3 O G Y y L W Y x Z m U t N D k 5 Z C 1 i N D c w L W U y Z G Z m M D B m O D I 1 N S I g L z 4 8 R W 5 0 c n k g V H l w Z T 0 i T G 9 h Z G V k V G 9 B b m F s e X N p c 1 N l c n Z p Y 2 V z I i B W Y W x 1 Z T 0 i b D A i I C 8 + P E V u d H J 5 I F R 5 c G U 9 I k Z p b G x D b 3 V u d C I g V m F s d W U 9 I m w y N z k 4 O T Y i I C 8 + P E V u d H J 5 I F R 5 c G U 9 I k Z p b G x F c n J v c k N v d W 5 0 I i B W Y W x 1 Z T 0 i b D A i I C 8 + P E V u d H J 5 I F R 5 c G U 9 I l B p d m 9 0 T 2 J q Z W N 0 T m F t Z S I g V m F s d W U 9 I n N S b 3 V n a F d v c m s h S E 1 P U G V y Y 2 V u d E N o Y W 5 n Z U l u Q 2 9 z d C I g L z 4 8 R W 5 0 c n k g V H l w Z T 0 i R m l s b E N v b H V t b l R 5 c G V z I i B W Y W x 1 Z T 0 i c 0 N R Q U d C Z 1 l B Q U J F U k V S R U d C Z z 0 9 I i A v P j x F b n R y e S B U e X B l P S J G a W x s Q 2 9 s d W 1 u T m F t Z X M i I F Z h b H V l P S J z W y Z x d W 9 0 O 0 R h d G U m c X V v d D s s J n F 1 b 3 Q 7 U G F 0 a W V u d C B O Y W 1 l J n F 1 b 3 Q 7 L C Z x d W 9 0 O 0 h N T y B D T 0 R F J n F 1 b 3 Q 7 L C Z x d W 9 0 O 0 h N T y B O Q U 1 F J n F 1 b 3 Q 7 L C Z x d W 9 0 O 0 h N T y B D Q V R F R 0 9 S W S Z x d W 9 0 O y w m c X V v d D t T Z X J 2 a W N l c y B S Z W 5 k Z X J l Z C Z x d W 9 0 O y w m c X V v d D t M b 2 N h d G l v b i 9 E Z X B h c n R t Z W 5 0 J n F 1 b 3 Q 7 L C Z x d W 9 0 O z E w J S B D b y 1 w Y X l l b W V u d C Z x d W 9 0 O y w m c X V v d D t W Y W x 1 Z S B v Z i B U c m F u c 2 F j d G l v b i Z x d W 9 0 O y w m c X V v d D t D b 3 Z l c m V k I G J 5 I E N h c C Z x d W 9 0 O y w m c X V v d D t O b 3 Q g Q 2 9 2 Z X J l Z C B C e S B D Y X A m c X V v d D s s J n F 1 b 3 Q 7 U F J P R F V D V C B J R C Z x d W 9 0 O y w m c X V v d D t D Q V R F R 0 9 S W S Z x d W 9 0 O 1 0 i I C 8 + P E V u d H J 5 I F R 5 c G U 9 I k F k Z G V k V G 9 E Y X R h T W 9 k Z W w i I F Z h b H V l P S J s M S I g L z 4 8 R W 5 0 c n k g V H l w Z T 0 i R m l s b F N 0 Y X R 1 c y I g V m F s d W U 9 I n N D b 2 1 w b G V 0 Z S I g L z 4 8 R W 5 0 c n k g V H l w Z T 0 i U m V s Y X R p b 2 5 z a G l w S W 5 m b 0 N v b n R h a W 5 l c i I g V m F s d W U 9 I n N 7 J n F 1 b 3 Q 7 Y 2 9 s d W 1 u Q 2 9 1 b n Q m c X V v d D s 6 M T M s J n F 1 b 3 Q 7 a 2 V 5 Q 2 9 s d W 1 u T m F t Z X M m c X V v d D s 6 W 1 0 s J n F 1 b 3 Q 7 c X V l c n l S Z W x h d G l v b n N o a X B z J n F 1 b 3 Q 7 O l t 7 J n F 1 b 3 Q 7 a 2 V 5 Q 2 9 s d W 1 u Q 2 9 1 b n Q m c X V v d D s 6 M S w m c X V v d D t r Z X l D b 2 x 1 b W 4 m c X V v d D s 6 N S w m c X V v d D t v d G h l c k t l e U N v b H V t b k l k Z W 5 0 a X R 5 J n F 1 b 3 Q 7 O i Z x d W 9 0 O 1 N l Y 3 R p b 2 4 x L 0 R p d G V t c y 9 U c m l t b W V k I F R l e H Q u e 1 B S T 0 R V Q 1 Q g T k F N R S w x f S Z x d W 9 0 O y w m c X V v d D t L Z X l D b 2 x 1 b W 5 D b 3 V u d C Z x d W 9 0 O z o x f V 0 s J n F 1 b 3 Q 7 Y 2 9 s d W 1 u S W R l b n R p d G l l c y Z x d W 9 0 O z p b J n F 1 b 3 Q 7 U 2 V j d G l v b j E v R l R y Y W 5 z Y W N 0 a W 9 u c y 9 D a G F u Z 2 V k I F R 5 c G U u e 0 R h d G U s M H 0 m c X V v d D s s J n F 1 b 3 Q 7 U 2 V j d G l v b j E v R l R y Y W 5 z Y W N 0 a W 9 u c y 9 F e H B h b m R l Z C B Q c m 9 t b 3 R l S G V h Z G V y c y 5 7 U G F 0 a W V u d C B O Y W 1 l L D J 9 J n F 1 b 3 Q 7 L C Z x d W 9 0 O 1 N l Y 3 R p b 2 4 x L 0 Z U c m F u c 2 F j d G l v b n M v U 3 B s a X Q g Q 2 9 s d W 1 u I G J 5 I E R l b G l t a X R l c i 5 7 S E 1 P I E 5 h b W U o Q 2 9 k Z S k u M S w y f S Z x d W 9 0 O y w m c X V v d D t T Z W N 0 a W 9 u M S 9 G V H J h b n N h Y 3 R p b 2 5 z L 1 J l c G x h Y 2 V k I F Z h b H V l N i 5 7 S E 1 P I E 5 h b W U o Q 2 9 k Z S k u M i 4 x L D N 9 J n F 1 b 3 Q 7 L C Z x d W 9 0 O 1 N l Y 3 R p b 2 4 x L 0 Z U c m F u c 2 F j d G l v b n M v V X B w Z X J j Y X N l Z C B U Z X h 0 M S 5 7 S E 1 P I E 5 h b W U o Q 2 9 k Z S k u M i 4 y L D R 9 J n F 1 b 3 Q 7 L C Z x d W 9 0 O 1 N l Y 3 R p b 2 4 x L 0 Z U c m F u c 2 F j d G l v b n M v R X h w Y W 5 k Z W Q g U H J v b W 9 0 Z U h l Y W R l c n M u e 1 N l c n Z p Y 2 V z I F J l b m R l c m V k L D Z 9 J n F 1 b 3 Q 7 L C Z x d W 9 0 O 1 N l Y 3 R p b 2 4 x L 0 Z U c m F u c 2 F j d G l v b n M v R X h w Y W 5 k Z W Q g U H J v b W 9 0 Z U h l Y W R l c n M u e 0 x v Y 2 F 0 a W 9 u L 0 R l c G F y d G 1 l b n Q s N 3 0 m c X V v d D s s J n F 1 b 3 Q 7 U 2 V j d G l v b j E v R l R y Y W 5 z Y W N 0 a W 9 u c y 9 D a G F u Z 2 V k I F R 5 c G U u e z E w J S B D b y 1 w Y X l l b W V u d C w 3 f S Z x d W 9 0 O y w m c X V v d D t T Z W N 0 a W 9 u M S 9 G V H J h b n N h Y 3 R p b 2 5 z L 0 N o Y W 5 n Z W Q g V H l w Z S 5 7 V m F s d W U g b 2 Y g V H J h b n N h Y 3 R p b 2 4 s O H 0 m c X V v d D s s J n F 1 b 3 Q 7 U 2 V j d G l v b j E v R l R y Y W 5 z Y W N 0 a W 9 u c y 9 D a G F u Z 2 V k I F R 5 c G U u e 0 N v d m V y Z W Q g Y n k g Q 2 F w L D l 9 J n F 1 b 3 Q 7 L C Z x d W 9 0 O 1 N l Y 3 R p b 2 4 x L 0 Z U c m F u c 2 F j d G l v b n M v Q 2 h h b m d l Z C B U e X B l L n t O b 3 Q g Q 2 9 2 Z X J l Z C B C e S B D Y X A s M T B 9 J n F 1 b 3 Q 7 L C Z x d W 9 0 O 1 N l Y 3 R p b 2 4 x L 0 Z U c m F u c 2 F j d G l v b n M v U m V w b G F j Z W Q g V m F s d W U 3 L n t Q U k 9 E V U N U I E l E L D E x f S Z x d W 9 0 O y w m c X V v d D t T Z W N 0 a W 9 u M S 9 G V H J h b n N h Y 3 R p b 2 5 z L 1 J l c G x h Y 2 V k I F Z h b H V l O C 5 7 Q 0 F U R U d P U l k s M T J 9 J n F 1 b 3 Q 7 X S w m c X V v d D t D b 2 x 1 b W 5 D b 3 V u d C Z x d W 9 0 O z o x M y w m c X V v d D t L Z X l D b 2 x 1 b W 5 O Y W 1 l c y Z x d W 9 0 O z p b X S w m c X V v d D t D b 2 x 1 b W 5 J Z G V u d G l 0 a W V z J n F 1 b 3 Q 7 O l s m c X V v d D t T Z W N 0 a W 9 u M S 9 G V H J h b n N h Y 3 R p b 2 5 z L 0 N o Y W 5 n Z W Q g V H l w Z S 5 7 R G F 0 Z S w w f S Z x d W 9 0 O y w m c X V v d D t T Z W N 0 a W 9 u M S 9 G V H J h b n N h Y 3 R p b 2 5 z L 0 V 4 c G F u Z G V k I F B y b 2 1 v d G V I Z W F k Z X J z L n t Q Y X R p Z W 5 0 I E 5 h b W U s M n 0 m c X V v d D s s J n F 1 b 3 Q 7 U 2 V j d G l v b j E v R l R y Y W 5 z Y W N 0 a W 9 u c y 9 T c G x p d C B D b 2 x 1 b W 4 g Y n k g R G V s a W 1 p d G V y L n t I T U 8 g T m F t Z S h D b 2 R l K S 4 x L D J 9 J n F 1 b 3 Q 7 L C Z x d W 9 0 O 1 N l Y 3 R p b 2 4 x L 0 Z U c m F u c 2 F j d G l v b n M v U m V w b G F j Z W Q g V m F s d W U 2 L n t I T U 8 g T m F t Z S h D b 2 R l K S 4 y L j E s M 3 0 m c X V v d D s s J n F 1 b 3 Q 7 U 2 V j d G l v b j E v R l R y Y W 5 z Y W N 0 a W 9 u c y 9 V c H B l c m N h c 2 V k I F R l e H Q x L n t I T U 8 g T m F t Z S h D b 2 R l K S 4 y L j I s N H 0 m c X V v d D s s J n F 1 b 3 Q 7 U 2 V j d G l v b j E v R l R y Y W 5 z Y W N 0 a W 9 u c y 9 F e H B h b m R l Z C B Q c m 9 t b 3 R l S G V h Z G V y c y 5 7 U 2 V y d m l j Z X M g U m V u Z G V y Z W Q s N n 0 m c X V v d D s s J n F 1 b 3 Q 7 U 2 V j d G l v b j E v R l R y Y W 5 z Y W N 0 a W 9 u c y 9 F e H B h b m R l Z C B Q c m 9 t b 3 R l S G V h Z G V y c y 5 7 T G 9 j Y X R p b 2 4 v R G V w Y X J 0 b W V u d C w 3 f S Z x d W 9 0 O y w m c X V v d D t T Z W N 0 a W 9 u M S 9 G V H J h b n N h Y 3 R p b 2 5 z L 0 N o Y W 5 n Z W Q g V H l w Z S 5 7 M T A l I E N v L X B h e W V t Z W 5 0 L D d 9 J n F 1 b 3 Q 7 L C Z x d W 9 0 O 1 N l Y 3 R p b 2 4 x L 0 Z U c m F u c 2 F j d G l v b n M v Q 2 h h b m d l Z C B U e X B l L n t W Y W x 1 Z S B v Z i B U c m F u c 2 F j d G l v b i w 4 f S Z x d W 9 0 O y w m c X V v d D t T Z W N 0 a W 9 u M S 9 G V H J h b n N h Y 3 R p b 2 5 z L 0 N o Y W 5 n Z W Q g V H l w Z S 5 7 Q 2 9 2 Z X J l Z C B i e S B D Y X A s O X 0 m c X V v d D s s J n F 1 b 3 Q 7 U 2 V j d G l v b j E v R l R y Y W 5 z Y W N 0 a W 9 u c y 9 D a G F u Z 2 V k I F R 5 c G U u e 0 5 v d C B D b 3 Z l c m V k I E J 5 I E N h c C w x M H 0 m c X V v d D s s J n F 1 b 3 Q 7 U 2 V j d G l v b j E v R l R y Y W 5 z Y W N 0 a W 9 u c y 9 S Z X B s Y W N l Z C B W Y W x 1 Z T c u e 1 B S T 0 R V Q 1 Q g S U Q s M T F 9 J n F 1 b 3 Q 7 L C Z x d W 9 0 O 1 N l Y 3 R p b 2 4 x L 0 Z U c m F u c 2 F j d G l v b n M v U m V w b G F j Z W Q g V m F s d W U 4 L n t D Q V R F R 0 9 S W S w x M n 0 m c X V v d D t d L C Z x d W 9 0 O 1 J l b G F 0 a W 9 u c 2 h p c E l u Z m 8 m c X V v d D s 6 W 3 s m c X V v d D t r Z X l D b 2 x 1 b W 5 D b 3 V u d C Z x d W 9 0 O z o x L C Z x d W 9 0 O 2 t l e U N v b H V t b i Z x d W 9 0 O z o 1 L C Z x d W 9 0 O 2 9 0 a G V y S 2 V 5 Q 2 9 s d W 1 u S W R l b n R p d H k m c X V v d D s 6 J n F 1 b 3 Q 7 U 2 V j d G l v b j E v R G l 0 Z W 1 z L 1 R y a W 1 t Z W Q g V G V 4 d C 5 7 U F J P R F V D V C B O Q U 1 F L D F 9 J n F 1 b 3 Q 7 L C Z x d W 9 0 O 0 t l e U N v b H V t b k N v d W 5 0 J n F 1 b 3 Q 7 O j F 9 X X 0 i I C 8 + P C 9 T d G F i b G V F b n R y a W V z P j w v S X R l b T 4 8 S X R l b T 4 8 S X R l b U x v Y 2 F 0 a W 9 u P j x J d G V t V H l w Z T 5 G b 3 J t d W x h P C 9 J d G V t V H l w Z T 4 8 S X R l b V B h d G g + U 2 V j d G l v b j E v R l R y Y W 5 z Y W N 0 a W 9 u c y 9 T b 3 V y Y 2 U 8 L 0 l 0 Z W 1 Q Y X R o P j w v S X R l b U x v Y 2 F 0 a W 9 u P j x T d G F i b G V F b n R y a W V z I C 8 + P C 9 J d G V t P j x J d G V t P j x J d G V t T G 9 j Y X R p b 2 4 + P E l 0 Z W 1 U e X B l P k Z v c m 1 1 b G E 8 L 0 l 0 Z W 1 U e X B l P j x J d G V t U G F 0 a D 5 T Z W N 0 a W 9 u M S 9 G V H J h b n N h Y 3 R p b 2 5 z L 1 J l b W 9 2 Z W Q l M j B P d G h l c i U y M E N v b H V t b n M 8 L 0 l 0 Z W 1 Q Y X R o P j w v S X R l b U x v Y 2 F 0 a W 9 u P j x T d G F i b G V F b n R y a W V z I C 8 + P C 9 J d G V t P j x J d G V t P j x J d G V t T G 9 j Y X R p b 2 4 + P E l 0 Z W 1 U e X B l P k Z v c m 1 1 b G E 8 L 0 l 0 Z W 1 U e X B l P j x J d G V t U G F 0 a D 5 T Z W N 0 a W 9 u M S 9 G V H J h b n N h Y 3 R p b 2 5 z L 0 F k Z G V k J T I w Q 3 V z d G 9 t P C 9 J d G V t U G F 0 a D 4 8 L 0 l 0 Z W 1 M b 2 N h d G l v b j 4 8 U 3 R h Y m x l R W 5 0 c m l l c y A v P j w v S X R l b T 4 8 S X R l b T 4 8 S X R l b U x v Y 2 F 0 a W 9 u P j x J d G V t V H l w Z T 5 G b 3 J t d W x h P C 9 J d G V t V H l w Z T 4 8 S X R l b V B h d G g + U 2 V j d G l v b j E v R l R y Y W 5 z Y W N 0 a W 9 u c y 9 S Z W 1 v d m V k J T I w T 3 R o Z X I l M j B D b 2 x 1 b W 5 z M T w v S X R l b V B h d G g + P C 9 J d G V t T G 9 j Y X R p b 2 4 + P F N 0 Y W J s Z U V u d H J p Z X M g L z 4 8 L 0 l 0 Z W 0 + P E l 0 Z W 0 + P E l 0 Z W 1 M b 2 N h d G l v b j 4 8 S X R l b V R 5 c G U + R m 9 y b X V s Y T w v S X R l b V R 5 c G U + P E l 0 Z W 1 Q Y X R o P l N l Y 3 R p b 2 4 x L 0 Z U c m F u c 2 F j d G l v b n M v R X h w Y W 5 k Z W Q l M j B H Z X R F e G N l b D w v S X R l b V B h d G g + P C 9 J d G V t T G 9 j Y X R p b 2 4 + P F N 0 Y W J s Z U V u d H J p Z X M g L z 4 8 L 0 l 0 Z W 0 + P E l 0 Z W 0 + P E l 0 Z W 1 M b 2 N h d G l v b j 4 8 S X R l b V R 5 c G U + R m 9 y b X V s Y T w v S X R l b V R 5 c G U + P E l 0 Z W 1 Q Y X R o P l N l Y 3 R p b 2 4 x L 0 Z U c m F u c 2 F j d G l v b n M v U m V t b 3 Z l Z C U y M E 9 0 a G V y J T I w Q 2 9 s d W 1 u c z I 8 L 0 l 0 Z W 1 Q Y X R o P j w v S X R l b U x v Y 2 F 0 a W 9 u P j x T d G F i b G V F b n R y a W V z I C 8 + P C 9 J d G V t P j x J d G V t P j x J d G V t T G 9 j Y X R p b 2 4 + P E l 0 Z W 1 U e X B l P k Z v c m 1 1 b G E 8 L 0 l 0 Z W 1 U e X B l P j x J d G V t U G F 0 a D 5 T Z W N 0 a W 9 u M S 9 G V H J h b n N h Y 3 R p b 2 5 z L 0 F k Z G V k J T I w Q 3 V z d G 9 t M T w v S X R l b V B h d G g + P C 9 J d G V t T G 9 j Y X R p b 2 4 + P F N 0 Y W J s Z U V u d H J p Z X M g L z 4 8 L 0 l 0 Z W 0 + P E l 0 Z W 0 + P E l 0 Z W 1 M b 2 N h d G l v b j 4 8 S X R l b V R 5 c G U + R m 9 y b X V s Y T w v S X R l b V R 5 c G U + P E l 0 Z W 1 Q Y X R o P l N l Y 3 R p b 2 4 x L 0 Z U c m F u c 2 F j d G l v b n M v U m V t b 3 Z l Z C U y M E 9 0 a G V y J T I w Q 2 9 s d W 1 u c z M 8 L 0 l 0 Z W 1 Q Y X R o P j w v S X R l b U x v Y 2 F 0 a W 9 u P j x T d G F i b G V F b n R y a W V z I C 8 + P C 9 J d G V t P j x J d G V t P j x J d G V t T G 9 j Y X R p b 2 4 + P E l 0 Z W 1 U e X B l P k Z v c m 1 1 b G E 8 L 0 l 0 Z W 1 U e X B l P j x J d G V t U G F 0 a D 5 T Z W N 0 a W 9 u M S 9 G V H J h b n N h Y 3 R p b 2 5 z L 0 V 4 c G F u Z G V k J T I w U H J v b W 9 0 Z U h l Y W R l c n M 8 L 0 l 0 Z W 1 Q Y X R o P j w v S X R l b U x v Y 2 F 0 a W 9 u P j x T d G F i b G V F b n R y a W V z I C 8 + P C 9 J d G V t P j x J d G V t P j x J d G V t T G 9 j Y X R p b 2 4 + P E l 0 Z W 1 U e X B l P k Z v c m 1 1 b G E 8 L 0 l 0 Z W 1 U e X B l P j x J d G V t U G F 0 a D 5 T Z W N 0 a W 9 u M S 9 G V H J h b n N h Y 3 R p b 2 5 z L 0 Z p b H R l c m V k J T I w U m 9 3 c z w v S X R l b V B h d G g + P C 9 J d G V t T G 9 j Y X R p b 2 4 + P F N 0 Y W J s Z U V u d H J p Z X M g L z 4 8 L 0 l 0 Z W 0 + P E l 0 Z W 0 + P E l 0 Z W 1 M b 2 N h d G l v b j 4 8 S X R l b V R 5 c G U + R m 9 y b X V s Y T w v S X R l b V R 5 c G U + P E l 0 Z W 1 Q Y X R o P l N l Y 3 R p b 2 4 x L 0 Z U c m F u c 2 F j d G l v b n M v U m V t b 3 Z l Z C U y M E 9 0 a G V y J T I w Q 2 9 s d W 1 u c z Q 8 L 0 l 0 Z W 1 Q Y X R o P j w v S X R l b U x v Y 2 F 0 a W 9 u P j x T d G F i b G V F b n R y a W V z I C 8 + P C 9 J d G V t P j x J d G V t P j x J d G V t T G 9 j Y X R p b 2 4 + P E l 0 Z W 1 U e X B l P k Z v c m 1 1 b G E 8 L 0 l 0 Z W 1 U e X B l P j x J d G V t U G F 0 a D 5 T Z W N 0 a W 9 u M S 9 G V H J h b n N h Y 3 R p b 2 5 z L 1 N w b G l 0 J T I w Q 2 9 s d W 1 u J T I w Y n k l M j B E Z W x p b W l 0 Z X I 8 L 0 l 0 Z W 1 Q Y X R o P j w v S X R l b U x v Y 2 F 0 a W 9 u P j x T d G F i b G V F b n R y a W V z I C 8 + P C 9 J d G V t P j x J d G V t P j x J d G V t T G 9 j Y X R p b 2 4 + P E l 0 Z W 1 U e X B l P k Z v c m 1 1 b G E 8 L 0 l 0 Z W 1 U e X B l P j x J d G V t U G F 0 a D 5 T Z W N 0 a W 9 u M S 9 G V H J h b n N h Y 3 R p b 2 5 z L 1 N w b G l 0 J T I w Q 2 9 s d W 1 u J T I w Y n k l M j B E Z W x p b W l 0 Z X I x P C 9 J d G V t U G F 0 a D 4 8 L 0 l 0 Z W 1 M b 2 N h d G l v b j 4 8 U 3 R h Y m x l R W 5 0 c m l l c y A v P j w v S X R l b T 4 8 S X R l b T 4 8 S X R l b U x v Y 2 F 0 a W 9 u P j x J d G V t V H l w Z T 5 G b 3 J t d W x h P C 9 J d G V t V H l w Z T 4 8 S X R l b V B h d G g + U 2 V j d G l v b j E v R l R y Y W 5 z Y W N 0 a W 9 u c y 9 S Z X B s Y W N l Z C U y M F Z h b H V l P C 9 J d G V t U G F 0 a D 4 8 L 0 l 0 Z W 1 M b 2 N h d G l v b j 4 8 U 3 R h Y m x l R W 5 0 c m l l c y A v P j w v S X R l b T 4 8 S X R l b T 4 8 S X R l b U x v Y 2 F 0 a W 9 u P j x J d G V t V H l w Z T 5 G b 3 J t d W x h P C 9 J d G V t V H l w Z T 4 8 S X R l b V B h d G g + U 2 V j d G l v b j E v R l R y Y W 5 z Y W N 0 a W 9 u c y 9 S Z X B s Y W N l Z C U y M F Z h b H V l M T w v S X R l b V B h d G g + P C 9 J d G V t T G 9 j Y X R p b 2 4 + P F N 0 Y W J s Z U V u d H J p Z X M g L z 4 8 L 0 l 0 Z W 0 + P E l 0 Z W 0 + P E l 0 Z W 1 M b 2 N h d G l v b j 4 8 S X R l b V R 5 c G U + R m 9 y b X V s Y T w v S X R l b V R 5 c G U + P E l 0 Z W 1 Q Y X R o P l N l Y 3 R p b 2 4 x L 0 Z U c m F u c 2 F j d G l v b n M v V X B w Z X J j Y X N l Z C U y M F R l e H Q 8 L 0 l 0 Z W 1 Q Y X R o P j w v S X R l b U x v Y 2 F 0 a W 9 u P j x T d G F i b G V F b n R y a W V z I C 8 + P C 9 J d G V t P j x J d G V t P j x J d G V t T G 9 j Y X R p b 2 4 + P E l 0 Z W 1 U e X B l P k Z v c m 1 1 b G E 8 L 0 l 0 Z W 1 U e X B l P j x J d G V t U G F 0 a D 5 T Z W N 0 a W 9 u M S 9 G V H J h b n N h Y 3 R p b 2 5 z L 1 J l c G x h Y 2 V k J T I w V m F s d W U y P C 9 J d G V t U G F 0 a D 4 8 L 0 l 0 Z W 1 M b 2 N h d G l v b j 4 8 U 3 R h Y m x l R W 5 0 c m l l c y A v P j w v S X R l b T 4 8 S X R l b T 4 8 S X R l b U x v Y 2 F 0 a W 9 u P j x J d G V t V H l w Z T 5 G b 3 J t d W x h P C 9 J d G V t V H l w Z T 4 8 S X R l b V B h d G g + U 2 V j d G l v b j E v R l R y Y W 5 z Y W N 0 a W 9 u c y 9 S Z X B s Y W N l Z C U y M F Z h b H V l M z w v S X R l b V B h d G g + P C 9 J d G V t T G 9 j Y X R p b 2 4 + P F N 0 Y W J s Z U V u d H J p Z X M g L z 4 8 L 0 l 0 Z W 0 + P E l 0 Z W 0 + P E l 0 Z W 1 M b 2 N h d G l v b j 4 8 S X R l b V R 5 c G U + R m 9 y b X V s Y T w v S X R l b V R 5 c G U + P E l 0 Z W 1 Q Y X R o P l N l Y 3 R p b 2 4 x L 0 Z U c m F u c 2 F j d G l v b n M v U m V w b G F j Z W Q l M j B W Y W x 1 Z T Q 8 L 0 l 0 Z W 1 Q Y X R o P j w v S X R l b U x v Y 2 F 0 a W 9 u P j x T d G F i b G V F b n R y a W V z I C 8 + P C 9 J d G V t P j x J d G V t P j x J d G V t T G 9 j Y X R p b 2 4 + P E l 0 Z W 1 U e X B l P k Z v c m 1 1 b G E 8 L 0 l 0 Z W 1 U e X B l P j x J d G V t U G F 0 a D 5 T Z W N 0 a W 9 u M S 9 G V H J h b n N h Y 3 R p b 2 5 z L 1 J l c G x h Y 2 V k J T I w V m F s d W U 1 P C 9 J d G V t U G F 0 a D 4 8 L 0 l 0 Z W 1 M b 2 N h d G l v b j 4 8 U 3 R h Y m x l R W 5 0 c m l l c y A v P j w v S X R l b T 4 8 S X R l b T 4 8 S X R l b U x v Y 2 F 0 a W 9 u P j x J d G V t V H l w Z T 5 G b 3 J t d W x h P C 9 J d G V t V H l w Z T 4 8 S X R l b V B h d G g + U 2 V j d G l v b j E v R l R y Y W 5 z Y W N 0 a W 9 u c y 9 V c H B l c m N h c 2 V k J T I w V G V 4 d D E 8 L 0 l 0 Z W 1 Q Y X R o P j w v S X R l b U x v Y 2 F 0 a W 9 u P j x T d G F i b G V F b n R y a W V z I C 8 + P C 9 J d G V t P j x J d G V t P j x J d G V t T G 9 j Y X R p b 2 4 + P E l 0 Z W 1 U e X B l P k Z v c m 1 1 b G E 8 L 0 l 0 Z W 1 U e X B l P j x J d G V t U G F 0 a D 5 T Z W N 0 a W 9 u M S 9 G V H J h b n N h Y 3 R p b 2 5 z L 1 J l c G x h Y 2 V k J T I w V m F s d W U 2 P C 9 J d G V t U G F 0 a D 4 8 L 0 l 0 Z W 1 M b 2 N h d G l v b j 4 8 U 3 R h Y m x l R W 5 0 c m l l c y A v P j w v S X R l b T 4 8 S X R l b T 4 8 S X R l b U x v Y 2 F 0 a W 9 u P j x J d G V t V H l w Z T 5 G b 3 J t d W x h P C 9 J d G V t V H l w Z T 4 8 S X R l b V B h d G g + U 2 V j d G l v b j E v R l R y Y W 5 z Y W N 0 a W 9 u c y 9 S Z W 5 h b W V k J T I w Q 2 9 s d W 1 u c z w v S X R l b V B h d G g + P C 9 J d G V t T G 9 j Y X R p b 2 4 + P F N 0 Y W J s Z U V u d H J p Z X M g L z 4 8 L 0 l 0 Z W 0 + P E l 0 Z W 0 + P E l 0 Z W 1 M b 2 N h d G l v b j 4 8 S X R l b V R 5 c G U + R m 9 y b X V s Y T w v S X R l b V R 5 c G U + P E l 0 Z W 1 Q Y X R o P l N l Y 3 R p b 2 4 x L 0 Z U c m F u c 2 F j d G l v b n M v T W V y Z 2 V k J T I w U X V l c m l l c z w v S X R l b V B h d G g + P C 9 J d G V t T G 9 j Y X R p b 2 4 + P F N 0 Y W J s Z U V u d H J p Z X M g L z 4 8 L 0 l 0 Z W 0 + P E l 0 Z W 0 + P E l 0 Z W 1 M b 2 N h d G l v b j 4 8 S X R l b V R 5 c G U + R m 9 y b X V s Y T w v S X R l b V R 5 c G U + P E l 0 Z W 1 Q Y X R o P l N l Y 3 R p b 2 4 x L 0 Z U c m F u c 2 F j d G l v b n M v R X h w Y W 5 k Z W Q l M j B p d G V t c z w v S X R l b V B h d G g + P C 9 J d G V t T G 9 j Y X R p b 2 4 + P F N 0 Y W J s Z U V u d H J p Z X M g L z 4 8 L 0 l 0 Z W 0 + P E l 0 Z W 0 + P E l 0 Z W 1 M b 2 N h d G l v b j 4 8 S X R l b V R 5 c G U + R m 9 y b X V s Y T w v S X R l b V R 5 c G U + P E l 0 Z W 1 Q Y X R o P l N l Y 3 R p b 2 4 x L 0 Z U c m F u c 2 F j d G l v b n M v U m V w b G F j Z W Q l M j B W Y W x 1 Z T c 8 L 0 l 0 Z W 1 Q Y X R o P j w v S X R l b U x v Y 2 F 0 a W 9 u P j x T d G F i b G V F b n R y a W V z I C 8 + P C 9 J d G V t P j x J d G V t P j x J d G V t T G 9 j Y X R p b 2 4 + P E l 0 Z W 1 U e X B l P k Z v c m 1 1 b G E 8 L 0 l 0 Z W 1 U e X B l P j x J d G V t U G F 0 a D 5 T Z W N 0 a W 9 u M S 9 G V H J h b n N h Y 3 R p b 2 5 z L 1 J l c G x h Y 2 V k J T I w V m F s d W U 4 P C 9 J d G V t U G F 0 a D 4 8 L 0 l 0 Z W 1 M b 2 N h d G l v b j 4 8 U 3 R h Y m x l R W 5 0 c m l l c y A v P j w v S X R l b T 4 8 S X R l b T 4 8 S X R l b U x v Y 2 F 0 a W 9 u P j x J d G V t V H l w Z T 5 G b 3 J t d W x h P C 9 J d G V t V H l w Z T 4 8 S X R l b V B h d G g + U 2 V j d G l v b j E v R E h t b y 1 J R D w v S X R l b V B h d G g + P C 9 J d G V t T G 9 j Y X R p b 2 4 + P F N 0 Y W J s Z U V u d H J p Z X M + P E V u d H J 5 I F R 5 c G U 9 I k l z U H J p d m F 0 Z S I g V m F s d W U 9 I m w w I i A v P j x F b n R y e S B U e X B l P S J C d W Z m Z X J O Z X h 0 U m V m c m V z a C I g V m F s d W U 9 I m w x I i A v P j x F b n R y e S B U e X B l P S J G a W x s R W 5 h Y m x l Z C I g V m F s d W U 9 I m w w I i A v P j x F b n R y e S B U e X B l P S J G a W x s T 2 J q Z W N 0 V H l w Z S I g V m F s d W U 9 I n N D b 2 5 u Z W N 0 a W 9 u T 2 5 s e S I g L z 4 8 R W 5 0 c n k g V H l w Z T 0 i R m l s b F R v R G F 0 Y U 1 v Z G V s R W 5 h Y m x l Z C I g V m F s d W U 9 I m w x I i A v P j x F b n R y e S B U e X B l P S J O Y W 1 l V X B k Y X R l Z E F m d G V y R m l s b C I g V m F s d W U 9 I m w w I i A v P j x F b n R y e S B U e X B l P S J O Y X Z p Z 2 F 0 a W 9 u U 3 R l c E 5 h b W U i I F Z h b H V l P S J z T m F 2 a W d h d G l v b i I g L z 4 8 R W 5 0 c n k g V H l w Z T 0 i R m l s b G V k Q 2 9 t c G x l d G V S Z X N 1 b H R U b 1 d v c m t z a G V l d C I g V m F s d W U 9 I m w w I i A v P j x F b n R y e S B U e X B l P S J G a W x s Q 2 9 s d W 1 u V H l w Z X M i I F Z h b H V l P S J z Q m d Z R y I g L z 4 8 R W 5 0 c n k g V H l w Z T 0 i R m l s b E x h c 3 R V c G R h d G V k I i B W Y W x 1 Z T 0 i Z D I w M j M t M D c t M T l U M T I 6 M D k 6 N T k u M D A x N z I 5 M V o i I C 8 + P E V u d H J 5 I F R 5 c G U 9 I l F 1 Z X J 5 S U Q i I F Z h b H V l P S J z N D B k O D k 0 N D A t Y T N j Z i 0 0 Z m Q x L W I 1 M 2 Y t O W E 2 M z A x M G I x M G R l I i A v P j x F b n R y e S B U e X B l P S J M b 2 F k Z W R U b 0 F u Y W x 5 c 2 l z U 2 V y d m l j Z X M i I F Z h b H V l P S J s M C I g L z 4 8 R W 5 0 c n k g V H l w Z T 0 i R m l s b E V y c m 9 y Q 2 9 1 b n Q i I F Z h b H V l P S J s M C I g L z 4 8 R W 5 0 c n k g V H l w Z T 0 i U m V z d W x 0 V H l w Z S I g V m F s d W U 9 I n N U Y W J s Z S I g L z 4 8 R W 5 0 c n k g V H l w Z T 0 i R m l s b E N v b H V t b k 5 h b W V z I i B W Y W x 1 Z T 0 i c 1 s m c X V v d D t I T U 8 g Q 0 9 E R S Z x d W 9 0 O y w m c X V v d D t I T U 8 g T k F N R S Z x d W 9 0 O y w m c X V v d D t I T U 8 g Q 0 F U R U d P U l k m c X V v d D t d I i A v P j x F b n R y e S B U e X B l P S J G a W x s R X J y b 3 J D b 2 R l I i B W Y W x 1 Z T 0 i c 1 V u a 2 5 v d 2 4 i I C 8 + P E V u d H J 5 I F R 5 c G U 9 I k Z p b G x T d G F 0 d X M i I F Z h b H V l P S J z Q 2 9 t c G x l d G U i I C 8 + P E V u d H J 5 I F R 5 c G U 9 I k Z p b G x D b 3 V u d C I g V m F s d W U 9 I m w 4 N S I g L z 4 8 R W 5 0 c n k g V H l w Z T 0 i Q W R k Z W R U b 0 R h d G F N b 2 R l b C I g V m F s d W U 9 I m w x I i A v P j x F b n R y e S B U e X B l P S J S Z W x h d G l v b n N o a X B J b m Z v Q 2 9 u d G F p b m V y I i B W Y W x 1 Z T 0 i c 3 s m c X V v d D t j b 2 x 1 b W 5 D b 3 V u d C Z x d W 9 0 O z o z L C Z x d W 9 0 O 2 t l e U N v b H V t b k 5 h b W V z J n F 1 b 3 Q 7 O l t d L C Z x d W 9 0 O 3 F 1 Z X J 5 U m V s Y X R p b 2 5 z a G l w c y Z x d W 9 0 O z p b X S w m c X V v d D t j b 2 x 1 b W 5 J Z G V u d G l 0 a W V z J n F 1 b 3 Q 7 O l s m c X V v d D t T Z W N 0 a W 9 u M S 9 E S G 1 v L U l E L 0 N o Y W 5 n Z W Q g V H l w Z T E u e 0 h N T y B D T 0 R F L D B 9 J n F 1 b 3 Q 7 L C Z x d W 9 0 O 1 N l Y 3 R p b 2 4 x L 0 R I b W 8 t S U Q v U m V w b G F j Z W Q g V m F s d W U u e 0 h N T y B O Q U 1 F L D F 9 J n F 1 b 3 Q 7 L C Z x d W 9 0 O 1 N l Y 3 R p b 2 4 x L 0 R I b W 8 t S U Q v V X B w Z X J j Y X N l Z C B U Z X h 0 L n t I T U 8 g Q 0 F U R U d P U l k s M n 0 m c X V v d D t d L C Z x d W 9 0 O 0 N v b H V t b k N v d W 5 0 J n F 1 b 3 Q 7 O j M s J n F 1 b 3 Q 7 S 2 V 5 Q 2 9 s d W 1 u T m F t Z X M m c X V v d D s 6 W 1 0 s J n F 1 b 3 Q 7 Q 2 9 s d W 1 u S W R l b n R p d G l l c y Z x d W 9 0 O z p b J n F 1 b 3 Q 7 U 2 V j d G l v b j E v R E h t b y 1 J R C 9 D a G F u Z 2 V k I F R 5 c G U x L n t I T U 8 g Q 0 9 E R S w w f S Z x d W 9 0 O y w m c X V v d D t T Z W N 0 a W 9 u M S 9 E S G 1 v L U l E L 1 J l c G x h Y 2 V k I F Z h b H V l L n t I T U 8 g T k F N R S w x f S Z x d W 9 0 O y w m c X V v d D t T Z W N 0 a W 9 u M S 9 E S G 1 v L U l E L 1 V w c G V y Y 2 F z Z W Q g V G V 4 d C 5 7 S E 1 P I E N B V E V H T 1 J Z L D J 9 J n F 1 b 3 Q 7 X S w m c X V v d D t S Z W x h d G l v b n N o a X B J b m Z v J n F 1 b 3 Q 7 O l t d f S I g L z 4 8 L 1 N 0 Y W J s Z U V u d H J p Z X M + P C 9 J d G V t P j x J d G V t P j x J d G V t T G 9 j Y X R p b 2 4 + P E l 0 Z W 1 U e X B l P k Z v c m 1 1 b G E 8 L 0 l 0 Z W 1 U e X B l P j x J d G V t U G F 0 a D 5 T Z W N 0 a W 9 u M S 9 E S G 1 v L U l E L 1 N v d X J j Z T w v S X R l b V B h d G g + P C 9 J d G V t T G 9 j Y X R p b 2 4 + P F N 0 Y W J s Z U V u d H J p Z X M g L z 4 8 L 0 l 0 Z W 0 + P E l 0 Z W 0 + P E l 0 Z W 1 M b 2 N h d G l v b j 4 8 S X R l b V R 5 c G U + R m 9 y b X V s Y T w v S X R l b V R 5 c G U + P E l 0 Z W 1 Q Y X R o P l N l Y 3 R p b 2 4 x L 0 R I b W 8 t S U Q v S G 1 v J T I w S U Q l M j A o M i l f U 2 h l Z X Q 8 L 0 l 0 Z W 1 Q Y X R o P j w v S X R l b U x v Y 2 F 0 a W 9 u P j x T d G F i b G V F b n R y a W V z I C 8 + P C 9 J d G V t P j x J d G V t P j x J d G V t T G 9 j Y X R p b 2 4 + P E l 0 Z W 1 U e X B l P k Z v c m 1 1 b G E 8 L 0 l 0 Z W 1 U e X B l P j x J d G V t U G F 0 a D 5 T Z W N 0 a W 9 u M S 9 E S G 1 v L U l E L 0 N o Y W 5 n Z W Q l M j B U e X B l P C 9 J d G V t U G F 0 a D 4 8 L 0 l 0 Z W 1 M b 2 N h d G l v b j 4 8 U 3 R h Y m x l R W 5 0 c m l l c y A v P j w v S X R l b T 4 8 S X R l b T 4 8 S X R l b U x v Y 2 F 0 a W 9 u P j x J d G V t V H l w Z T 5 G b 3 J t d W x h P C 9 J d G V t V H l w Z T 4 8 S X R l b V B h d G g + U 2 V j d G l v b j E v R E h t b y 1 J R C 9 Q c m 9 t b 3 R l Z C U y M E h l Y W R l c n M 8 L 0 l 0 Z W 1 Q Y X R o P j w v S X R l b U x v Y 2 F 0 a W 9 u P j x T d G F i b G V F b n R y a W V z I C 8 + P C 9 J d G V t P j x J d G V t P j x J d G V t T G 9 j Y X R p b 2 4 + P E l 0 Z W 1 U e X B l P k Z v c m 1 1 b G E 8 L 0 l 0 Z W 1 U e X B l P j x J d G V t U G F 0 a D 5 T Z W N 0 a W 9 u M S 9 E S G 1 v L U l E L 0 N o Y W 5 n Z W Q l M j B U e X B l M T w v S X R l b V B h d G g + P C 9 J d G V t T G 9 j Y X R p b 2 4 + P F N 0 Y W J s Z U V u d H J p Z X M g L z 4 8 L 0 l 0 Z W 0 + P E l 0 Z W 0 + P E l 0 Z W 1 M b 2 N h d G l v b j 4 8 S X R l b V R 5 c G U + R m 9 y b X V s Y T w v S X R l b V R 5 c G U + P E l 0 Z W 1 Q Y X R o P l N l Y 3 R p b 2 4 x L 0 R I b W 8 t S U Q v R m l s d G V y Z W Q l M j B S b 3 d z P C 9 J d G V t U G F 0 a D 4 8 L 0 l 0 Z W 1 M b 2 N h d G l v b j 4 8 U 3 R h Y m x l R W 5 0 c m l l c y A v P j w v S X R l b T 4 8 S X R l b T 4 8 S X R l b U x v Y 2 F 0 a W 9 u P j x J d G V t V H l w Z T 5 G b 3 J t d W x h P C 9 J d G V t V H l w Z T 4 8 S X R l b V B h d G g + U 2 V j d G l v b j E v R E h t b y 1 J R C 9 V c H B l c m N h c 2 V k J T I w V G V 4 d D w v S X R l b V B h d G g + P C 9 J d G V t T G 9 j Y X R p b 2 4 + P F N 0 Y W J s Z U V u d H J p Z X M g L z 4 8 L 0 l 0 Z W 0 + P E l 0 Z W 0 + P E l 0 Z W 1 M b 2 N h d G l v b j 4 8 S X R l b V R 5 c G U + R m 9 y b X V s Y T w v S X R l b V R 5 c G U + P E l 0 Z W 1 Q Y X R o P l N l Y 3 R p b 2 4 x L 0 R p d G V t c z 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G a W x s Q 2 9 s d W 1 u V H l w Z X M i I F Z h b H V l P S J z Q m d Z R 0 F 3 P T 0 i I C 8 + P E V u d H J 5 I F R 5 c G U 9 I k Z p b G x M Y X N 0 V X B k Y X R l Z C I g V m F s d W U 9 I m Q y M D I x L T A x L T I 4 V D E 3 O j I 4 O j I y L j Q z N z U 1 N D R a I i A v P j x F b n R y e S B U e X B l P S J G a W x s R X J y b 3 J D b 3 V u d C I g V m F s d W U 9 I m w w I i A v P j x F b n R y e S B U e X B l P S J G a W x s R X J y b 3 J D b 2 R l I i B W Y W x 1 Z T 0 i c 1 V u a 2 5 v d 2 4 i I C 8 + P E V u d H J 5 I F R 5 c G U 9 I l F 1 Z X J 5 S U Q i I F Z h b H V l P S J z Y j E y N j A 3 N W M t M T V i M i 0 0 N j U 0 L W F h O G I t Z T I 1 O D k 5 Y T Q x Y z l l I i A v P j x F b n R y e S B U e X B l P S J G a W x s Q 2 9 s d W 1 u T m F t Z X M i I F Z h b H V l P S J z W y Z x d W 9 0 O 1 B S T 0 R V Q 1 Q g S U Q m c X V v d D s s J n F 1 b 3 Q 7 U F J P R F V D V C B O Q U 1 F J n F 1 b 3 Q 7 L C Z x d W 9 0 O 0 N B V E V H T 1 J Z J n F 1 b 3 Q 7 L C Z x d W 9 0 O 1 N B T E V f U F J J Q 0 U m c X V v d D t d I i A v P j x F b n R y e S B U e X B l P S J G a W x s Q 2 9 1 b n Q i I F Z h b H V l P S J s M T U 3 N i I g L z 4 8 R W 5 0 c n k g V H l w Z T 0 i Q W R k Z W R U b 0 R h d G F N b 2 R l b C I g V m F s d W U 9 I m w x I i A v P j x F b n R y e S B U e X B l P S J G a W x s U 3 R h d H V z I i B W Y W x 1 Z T 0 i c 0 N v b X B s Z X R l I i A v P j x F b n R y e S B U e X B l P S J S Z W x h d G l v b n N o a X B J b m Z v Q 2 9 u d G F p b m V y I i B W Y W x 1 Z T 0 i c 3 s m c X V v d D t j b 2 x 1 b W 5 D b 3 V u d C Z x d W 9 0 O z o 0 L C Z x d W 9 0 O 2 t l e U N v b H V t b k 5 h b W V z J n F 1 b 3 Q 7 O l s m c X V v d D t Q U k 9 E V U N U I E l E J n F 1 b 3 Q 7 L C Z x d W 9 0 O 1 B S T 0 R V Q 1 Q g T k F N R S Z x d W 9 0 O y w m c X V v d D t D Q V R F R 0 9 S W S Z x d W 9 0 O y w m c X V v d D t T Q U x F X 1 B S S U N F J n F 1 b 3 Q 7 X S w m c X V v d D t x d W V y e V J l b G F 0 a W 9 u c 2 h p c H M m c X V v d D s 6 W 1 0 s J n F 1 b 3 Q 7 Y 2 9 s d W 1 u S W R l b n R p d G l l c y Z x d W 9 0 O z p b J n F 1 b 3 Q 7 U 2 V j d G l v b j E v R G l 0 Z W 1 z L 0 N o Y W 5 n Z W Q g V H l w Z S 5 7 U F J P R F V D V C B J R C w w f S Z x d W 9 0 O y w m c X V v d D t T Z W N 0 a W 9 u M S 9 E a X R l b X M v V H J p b W 1 l Z C B U Z X h 0 L n t Q U k 9 E V U N U I E 5 B T U U s M X 0 m c X V v d D s s J n F 1 b 3 Q 7 U 2 V j d G l v b j E v R G l 0 Z W 1 z L 0 N o Y W 5 n Z W Q g V H l w Z S 5 7 Q 0 F U R U d P U l k s M n 0 m c X V v d D s s J n F 1 b 3 Q 7 U 2 V j d G l v b j E v R G l 0 Z W 1 z L 0 N o Y W 5 n Z W Q g V H l w Z S 5 7 U 0 F M R V 9 Q U k l D R S w z f S Z x d W 9 0 O 1 0 s J n F 1 b 3 Q 7 Q 2 9 s d W 1 u Q 2 9 1 b n Q m c X V v d D s 6 N C w m c X V v d D t L Z X l D b 2 x 1 b W 5 O Y W 1 l c y Z x d W 9 0 O z p b J n F 1 b 3 Q 7 U F J P R F V D V C B J R C Z x d W 9 0 O y w m c X V v d D t Q U k 9 E V U N U I E 5 B T U U m c X V v d D s s J n F 1 b 3 Q 7 Q 0 F U R U d P U l k m c X V v d D s s J n F 1 b 3 Q 7 U 0 F M R V 9 Q U k l D R S Z x d W 9 0 O 1 0 s J n F 1 b 3 Q 7 Q 2 9 s d W 1 u S W R l b n R p d G l l c y Z x d W 9 0 O z p b J n F 1 b 3 Q 7 U 2 V j d G l v b j E v R G l 0 Z W 1 z L 0 N o Y W 5 n Z W Q g V H l w Z S 5 7 U F J P R F V D V C B J R C w w f S Z x d W 9 0 O y w m c X V v d D t T Z W N 0 a W 9 u M S 9 E a X R l b X M v V H J p b W 1 l Z C B U Z X h 0 L n t Q U k 9 E V U N U I E 5 B T U U s M X 0 m c X V v d D s s J n F 1 b 3 Q 7 U 2 V j d G l v b j E v R G l 0 Z W 1 z L 0 N o Y W 5 n Z W Q g V H l w Z S 5 7 Q 0 F U R U d P U l k s M n 0 m c X V v d D s s J n F 1 b 3 Q 7 U 2 V j d G l v b j E v R G l 0 Z W 1 z L 0 N o Y W 5 n Z W Q g V H l w Z S 5 7 U 0 F M R V 9 Q U k l D R S w z f S Z x d W 9 0 O 1 0 s J n F 1 b 3 Q 7 U m V s Y X R p b 2 5 z a G l w S W 5 m b y Z x d W 9 0 O z p b X X 0 i I C 8 + P C 9 T d G F i b G V F b n R y a W V z P j w v S X R l b T 4 8 S X R l b T 4 8 S X R l b U x v Y 2 F 0 a W 9 u P j x J d G V t V H l w Z T 5 G b 3 J t d W x h P C 9 J d G V t V H l w Z T 4 8 S X R l b V B h d G g + U 2 V j d G l v b j E v R G l 0 Z W 1 z L 1 N v d X J j Z T w v S X R l b V B h d G g + P C 9 J d G V t T G 9 j Y X R p b 2 4 + P F N 0 Y W J s Z U V u d H J p Z X M g L z 4 8 L 0 l 0 Z W 0 + P E l 0 Z W 0 + P E l 0 Z W 1 M b 2 N h d G l v b j 4 8 S X R l b V R 5 c G U + R m 9 y b X V s Y T w v S X R l b V R 5 c G U + P E l 0 Z W 1 Q Y X R o P l N l Y 3 R p b 2 4 x L 0 R p d G V t c y 9 p d G V t c 1 9 T a G V l d D w v S X R l b V B h d G g + P C 9 J d G V t T G 9 j Y X R p b 2 4 + P F N 0 Y W J s Z U V u d H J p Z X M g L z 4 8 L 0 l 0 Z W 0 + P E l 0 Z W 0 + P E l 0 Z W 1 M b 2 N h d G l v b j 4 8 S X R l b V R 5 c G U + R m 9 y b X V s Y T w v S X R l b V R 5 c G U + P E l 0 Z W 1 Q Y X R o P l N l Y 3 R p b 2 4 x L 0 R p d G V t c y 9 Q c m 9 t b 3 R l Z C U y M E h l Y W R l c n M 8 L 0 l 0 Z W 1 Q Y X R o P j w v S X R l b U x v Y 2 F 0 a W 9 u P j x T d G F i b G V F b n R y a W V z I C 8 + P C 9 J d G V t P j x J d G V t P j x J d G V t T G 9 j Y X R p b 2 4 + P E l 0 Z W 1 U e X B l P k Z v c m 1 1 b G E 8 L 0 l 0 Z W 1 U e X B l P j x J d G V t U G F 0 a D 5 T Z W N 0 a W 9 u M S 9 E a X R l b X M v Q 2 h h b m d l Z C U y M F R 5 c G U 8 L 0 l 0 Z W 1 Q Y X R o P j w v S X R l b U x v Y 2 F 0 a W 9 u P j x T d G F i b G V F b n R y a W V z I C 8 + P C 9 J d G V t P j x J d G V t P j x J d G V t T G 9 j Y X R p b 2 4 + P E l 0 Z W 1 U e X B l P k Z v c m 1 1 b G E 8 L 0 l 0 Z W 1 U e X B l P j x J d G V t U G F 0 a D 5 T Z W N 0 a W 9 u M S 9 E a X R l b X M v R m l s d G V y Z W Q l M j B S b 3 d z P C 9 J d G V t U G F 0 a D 4 8 L 0 l 0 Z W 1 M b 2 N h d G l v b j 4 8 U 3 R h Y m x l R W 5 0 c m l l c y A v P j w v S X R l b T 4 8 S X R l b T 4 8 S X R l b U x v Y 2 F 0 a W 9 u P j x J d G V t V H l w Z T 5 G b 3 J t d W x h P C 9 J d G V t V H l w Z T 4 8 S X R l b V B h d G g + U 2 V j d G l v b j E v R G l 0 Z W 1 z L 1 R y a W 1 t Z W Q l M j B U Z X h 0 P C 9 J d G V t U G F 0 a D 4 8 L 0 l 0 Z W 1 M b 2 N h d G l v b j 4 8 U 3 R h Y m x l R W 5 0 c m l l c y A v P j w v S X R l b T 4 8 S X R l b T 4 8 S X R l b U x v Y 2 F 0 a W 9 u P j x J d G V t V H l w Z T 5 G b 3 J t d W x h P C 9 J d G V t V H l w Z T 4 8 S X R l b V B h d G g + U 2 V j d G l v b j E v R G l 0 Z W 1 z L 1 J l b W 9 2 Z W Q l M j B E d X B s a W N h d G V z P C 9 J d G V t U G F 0 a D 4 8 L 0 l 0 Z W 1 M b 2 N h d G l v b j 4 8 U 3 R h Y m x l R W 5 0 c m l l c y A v P j w v S X R l b T 4 8 S X R l b T 4 8 S X R l b U x v Y 2 F 0 a W 9 u P j x J d G V t V H l w Z T 5 G b 3 J t d W x h P C 9 J d G V t V H l w Z T 4 8 S X R l b V B h d G g + U 2 V j d G l v b j E v R G l 0 Z W 1 z L 1 J l b W 9 2 Z W Q l M j B E d X B s a W N h d G V z M T w v S X R l b V B h d G g + P C 9 J d G V t T G 9 j Y X R p b 2 4 + P F N 0 Y W J s Z U V u d H J p Z X M g L z 4 8 L 0 l 0 Z W 0 + P E l 0 Z W 0 + P E l 0 Z W 1 M b 2 N h d G l v b j 4 8 S X R l b V R 5 c G U + R m 9 y b X V s Y T w v S X R l b V R 5 c G U + P E l 0 Z W 1 Q Y X R o P l N l Y 3 R p b 2 4 x L 0 R p d G V t c y 9 G a W x 0 Z X J l Z C U y M F J v d 3 M x P C 9 J d G V t U G F 0 a D 4 8 L 0 l 0 Z W 1 M b 2 N h d G l v b j 4 8 U 3 R h Y m x l R W 5 0 c m l l c y A v P j w v S X R l b T 4 8 S X R l b T 4 8 S X R l b U x v Y 2 F 0 a W 9 u P j x J d G V t V H l w Z T 5 G b 3 J t d W x h P C 9 J d G V t V H l w Z T 4 8 S X R l b V B h d G g + U 2 V j d G l v b j E v R G l 0 Z W 1 z L 1 J l b W 9 2 Z W Q l M j B E d X B s a W N h d G V z M j w v S X R l b V B h d G g + P C 9 J d G V t T G 9 j Y X R p b 2 4 + P F N 0 Y W J s Z U V u d H J p Z X M g L z 4 8 L 0 l 0 Z W 0 + P E l 0 Z W 0 + P E l 0 Z W 1 M b 2 N h d G l v b j 4 8 S X R l b V R 5 c G U + R m 9 y b X V s Y T w v S X R l b V R 5 c G U + P E l 0 Z W 1 Q Y X R o P l N l Y 3 R p b 2 4 x L 0 R p d G V t c y 9 G a W x 0 Z X J l Z C U y M F J v d 3 M y P C 9 J d G V t U G F 0 a D 4 8 L 0 l 0 Z W 1 M b 2 N h d G l v b j 4 8 U 3 R h Y m x l R W 5 0 c m l l c y A v P j w v S X R l b T 4 8 S X R l b T 4 8 S X R l b U x v Y 2 F 0 a W 9 u P j x J d G V t V H l w Z T 5 G b 3 J t d W x h P C 9 J d G V t V H l w Z T 4 8 S X R l b V B h d G g + U 2 V j d G l v b j E v R G l 0 Z W 1 z L 1 J l b W 9 2 Z W Q l M j B E d X B s a W N h d G V z M z w v S X R l b V B h d G g + P C 9 J d G V t T G 9 j Y X R p b 2 4 + P F N 0 Y W J s Z U V u d H J p Z X M g L z 4 8 L 0 l 0 Z W 0 + P E l 0 Z W 0 + P E l 0 Z W 1 M b 2 N h d G l v b j 4 8 S X R l b V R 5 c G U + R m 9 y b X V s Y T w v S X R l b V R 5 c G U + P E l 0 Z W 1 Q Y X R o P l N l Y 3 R p b 2 4 x L 0 R p d G V t c y 9 S Z W 1 v d m V k J T I w R H V w b G l j Y X R l c z Q 8 L 0 l 0 Z W 1 Q Y X R o P j w v S X R l b U x v Y 2 F 0 a W 9 u P j x T d G F i b G V F b n R y a W V z I C 8 + P C 9 J d G V t P j x J d G V t P j x J d G V t T G 9 j Y X R p b 2 4 + P E l 0 Z W 1 U e X B l P k Z v c m 1 1 b G E 8 L 0 l 0 Z W 1 U e X B l P j x J d G V t U G F 0 a D 5 T Z W N 0 a W 9 u M S 9 G V H J h b n N h Y 3 R p b 2 5 z L 0 Z p b H R l c m V k J T I w U m 9 3 c z E 8 L 0 l 0 Z W 1 Q Y X R o P j w v S X R l b U x v Y 2 F 0 a W 9 u P j x T d G F i b G V F b n R y a W V z I C 8 + P C 9 J d G V t P j x J d G V t P j x J d G V t T G 9 j Y X R p b 2 4 + P E l 0 Z W 1 U e X B l P k Z v c m 1 1 b G E 8 L 0 l 0 Z W 1 U e X B l P j x J d G V t U G F 0 a D 5 T Z W N 0 a W 9 u M S 9 G V H J h b n N h Y 3 R p b 2 5 z L 0 N o Y W 5 n Z W Q l M j B U e X B l P C 9 J d G V t U G F 0 a D 4 8 L 0 l 0 Z W 1 M b 2 N h d G l v b j 4 8 U 3 R h Y m x l R W 5 0 c m l l c y A v P j w v S X R l b T 4 8 S X R l b T 4 8 S X R l b U x v Y 2 F 0 a W 9 u P j x J d G V t V H l w Z T 5 G b 3 J t d W x h P C 9 J d G V t V H l w Z T 4 8 S X R l b V B h d G g + U 2 V j d G l v b j E v R E h t b y 1 J R C 9 S Z X B s Y W N l Z C U y M F Z h b H V l P C 9 J d G V t U G F 0 a D 4 8 L 0 l 0 Z W 1 M b 2 N h d G l v b j 4 8 U 3 R h Y m x l R W 5 0 c m l l c y A v P j w v S X R l b T 4 8 S X R l b T 4 8 S X R l b U x v Y 2 F 0 a W 9 u P j x J d G V t V H l w Z T 5 G b 3 J t d W x h P C 9 J d G V t V H l w Z T 4 8 S X R l b V B h d G g + U 2 V j d G l v b j E v R E h t b y 1 J R C 9 E d X B s a W N h d G V k J T I w Q 2 9 s d W 1 u P C 9 J d G V t U G F 0 a D 4 8 L 0 l 0 Z W 1 M b 2 N h d G l v b j 4 8 U 3 R h Y m x l R W 5 0 c m l l c y A v P j w v S X R l b T 4 8 S X R l b T 4 8 S X R l b U x v Y 2 F 0 a W 9 u P j x J d G V t V H l w Z T 5 G b 3 J t d W x h P C 9 J d G V t V H l w Z T 4 8 S X R l b V B h d G g + U 2 V j d G l v b j E v R E h t b y 1 J R C 9 S Z W 1 v d m V k J T I w Q 2 9 s d W 1 u c z w v S X R l b V B h d G g + P C 9 J d G V t T G 9 j Y X R p b 2 4 + P F N 0 Y W J s Z U V u d H J p Z X M g L z 4 8 L 0 l 0 Z W 0 + P C 9 J d G V t c z 4 8 L 0 x v Y 2 F s U G F j a 2 F n Z U 1 l d G F k Y X R h R m l s Z T 4 W A A A A U E s F B g A A A A A A A A A A A A A A A A A A A A A A A C Y B A A A B A A A A 0 I y d 3 w E V 0 R G M e g D A T 8 K X 6 w E A A A C z c V + z 5 l 8 K T Z q v F + t E + H I 4 A A A A A A I A A A A A A B B m A A A A A Q A A I A A A A F U m / + m 2 F g D X L f o a 5 h G Y q L t u Y n T T R K T I o i U + W N V 2 S I J g A A A A A A 6 A A A A A A g A A I A A A A H T b I F + U Z b 0 G W N 3 h f n o O 2 2 u d 9 a w R 2 3 R m a D 1 m S b 1 S 4 g T N U A A A A H 2 x d R c w 8 J Z D e G q N x t 0 k M 4 O X Z f R q 8 A I w v g U + Z N E 2 e g H i d f L v o v 1 5 W z / h p e n b C y G p f p m x B B w g 0 K n L m Y E x U 0 s Z m b k 9 e l k 7 4 W d F j C k 9 2 7 o E n z 3 c Q A A A A A a L C D u K 2 N 4 B G U y N T T Y v x k T j l V 4 H A K 2 C k 9 e j 9 D f 5 W S B B D k C e E r u c 2 N z 6 / U g Y u L q R V H W H E 1 e u 6 h U v y o 0 7 l D e G B r E = < / D a t a M a s h u p > 
</file>

<file path=customXml/item48.xml>��< ? x m l   v e r s i o n = " 1 . 0 "   e n c o d i n g = " U T F - 1 6 " ? > < G e m i n i   x m l n s = " h t t p : / / g e m i n i / p i v o t c u s t o m i z a t i o n / d 5 b 6 8 4 6 d - c 0 7 d - 4 5 3 a - 8 a 4 a - b 4 5 8 6 e 2 2 b e d 2 " > < 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M e a s u r e N a m e > < D i s p l a y N a m e > T o t a l   C o s t   o f   S e r v . < / 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 C o s t   o f   S e r v . < / M e a s u r e N a m e > < D i s p l a y N a m e > A v r .   C o s t   o f   S e r v . < / 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C a l c u l a t e d F i e l d s > < S A H o s t H a s h > 0 < / S A H o s t H a s h > < G e m i n i F i e l d L i s t V i s i b l e > T r u e < / G e m i n i F i e l d L i s t V i s i b l e > < / S e t t i n g s > ] ] > < / C u s t o m C o n t e n t > < / G e m i n i > 
</file>

<file path=customXml/item5.xml>��< ? x m l   v e r s i o n = " 1 . 0 "   e n c o d i n g = " U T F - 1 6 " ? > < G e m i n i   x m l n s = " h t t p : / / g e m i n i / p i v o t c u s t o m i z a t i o n / 9 2 8 9 1 c e a - 6 f 7 2 - 4 d d d - 8 c c 6 - d 5 d 7 5 2 2 a 7 3 2 8 " > < 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 S e r v i c e s < / M e a s u r e N a m e > < D i s p l a y N a m e > T o t a l   C o s t   o f   S e r v i c e s 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 C o s t   o f   S e r v < / M e a s u r e N a m e > < D i s p l a y N a m e > A v r .   C o s t   o f   S e r v < / 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C a l c u l a t e d F i e l d s > < S A H o s t H a s h > 0 < / S A H o s t H a s h > < G e m i n i F i e l d L i s t V i s i b l e > T r u e < / G e m i n i F i e l d L i s t V i s i b l e > < / S e t t i n g s > ] ] > < / C u s t o m C o n t e n t > < / G e m i n i > 
</file>

<file path=customXml/item6.xml>��< ? x m l   v e r s i o n = " 1 . 0 "   e n c o d i n g = " U T F - 1 6 " ? > < G e m i n i   x m l n s = " h t t p : / / g e m i n i / p i v o t c u s t o m i z a t i o n / T a b l e X M L _ F T r a n s a c t i o n s _ 4 8 c a 0 4 1 b - c f 5 8 - 4 d f 3 - 8 5 0 a - 6 7 1 5 e b a 5 0 b 5 4 " > < 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 1 6 8 < / i n t > < / v a l u e > < / i t e m > < i t e m > < k e y > < s t r i n g > P a t i e n t   N a m e < / s t r i n g > < / k e y > < v a l u e > < i n t > 1 2 0 < / i n t > < / v a l u e > < / i t e m > < i t e m > < k e y > < s t r i n g > H M O   C O D E < / s t r i n g > < / k e y > < v a l u e > < i n t > 1 0 4 < / i n t > < / v a l u e > < / i t e m > < i t e m > < k e y > < s t r i n g > H M O   N A M E < / s t r i n g > < / k e y > < v a l u e > < i n t > 1 0 8 < / i n t > < / v a l u e > < / i t e m > < i t e m > < k e y > < s t r i n g > H M O   C A T E G O R Y < / s t r i n g > < / k e y > < v a l u e > < i n t > 1 3 4 < / i n t > < / v a l u e > < / i t e m > < i t e m > < k e y > < s t r i n g > S e r v i c e s   R e n d e r e d < / s t r i n g > < / k e y > < v a l u e > < i n t > 2 4 6 < / i n t > < / v a l u e > < / i t e m > < i t e m > < k e y > < s t r i n g > L o c a t i o n / D e p a r t m e n t < / s t r i n g > < / k e y > < v a l u e > < i n t > 4 5 8 < / i n t > < / v a l u e > < / i t e m > < i t e m > < k e y > < s t r i n g > 1 0 %   C o - p a y e m e n t < / s t r i n g > < / k e y > < v a l u e > < i n t > 2 4 3 < / i n t > < / v a l u e > < / i t e m > < i t e m > < k e y > < s t r i n g > V a l u e   o f   T r a n s a c t i o n < / s t r i n g > < / k e y > < v a l u e > < i n t > 1 5 9 < / i n t > < / v a l u e > < / i t e m > < i t e m > < k e y > < s t r i n g > C o v e r e d   b y   C a p < / s t r i n g > < / k e y > < v a l u e > < i n t > 1 3 2 < / i n t > < / v a l u e > < / i t e m > < i t e m > < k e y > < s t r i n g > N o t   C o v e r e d   B y   C a p < / s t r i n g > < / k e y > < v a l u e > < i n t > 2 6 3 < / i n t > < / v a l u e > < / i t e m > < i t e m > < k e y > < s t r i n g > P R O D U C T   I D < / s t r i n g > < / k e y > < v a l u e > < i n t > 1 1 1 < / i n t > < / v a l u e > < / i t e m > < i t e m > < k e y > < s t r i n g > C A T E G O R Y < / s t r i n g > < / k e y > < v a l u e > < i n t > 1 0 0 < / i n t > < / v a l u e > < / i t e m > < / C o l u m n W i d t h s > < C o l u m n D i s p l a y I n d e x > < i t e m > < k e y > < s t r i n g > D a t e < / s t r i n g > < / k e y > < v a l u e > < i n t > 0 < / i n t > < / v a l u e > < / i t e m > < i t e m > < k e y > < s t r i n g > P a t i e n t   N a m e < / s t r i n g > < / k e y > < v a l u e > < i n t > 1 < / i n t > < / v a l u e > < / i t e m > < i t e m > < k e y > < s t r i n g > H M O   C O D E < / s t r i n g > < / k e y > < v a l u e > < i n t > 2 < / i n t > < / v a l u e > < / i t e m > < i t e m > < k e y > < s t r i n g > H M O   N A M E < / s t r i n g > < / k e y > < v a l u e > < i n t > 3 < / i n t > < / v a l u e > < / i t e m > < i t e m > < k e y > < s t r i n g > H M O   C A T E G O R Y < / s t r i n g > < / k e y > < v a l u e > < i n t > 4 < / i n t > < / v a l u e > < / i t e m > < i t e m > < k e y > < s t r i n g > S e r v i c e s   R e n d e r e d < / s t r i n g > < / k e y > < v a l u e > < i n t > 5 < / i n t > < / v a l u e > < / i t e m > < i t e m > < k e y > < s t r i n g > L o c a t i o n / D e p a r t m e n t < / s t r i n g > < / k e y > < v a l u e > < i n t > 6 < / i n t > < / v a l u e > < / i t e m > < i t e m > < k e y > < s t r i n g > 1 0 %   C o - p a y e m e n t < / s t r i n g > < / k e y > < v a l u e > < i n t > 7 < / i n t > < / v a l u e > < / i t e m > < i t e m > < k e y > < s t r i n g > V a l u e   o f   T r a n s a c t i o n < / s t r i n g > < / k e y > < v a l u e > < i n t > 8 < / i n t > < / v a l u e > < / i t e m > < i t e m > < k e y > < s t r i n g > C o v e r e d   b y   C a p < / s t r i n g > < / k e y > < v a l u e > < i n t > 9 < / i n t > < / v a l u e > < / i t e m > < i t e m > < k e y > < s t r i n g > N o t   C o v e r e d   B y   C a p < / s t r i n g > < / k e y > < v a l u e > < i n t > 1 0 < / i n t > < / v a l u e > < / i t e m > < i t e m > < k e y > < s t r i n g > P R O D U C T   I D < / s t r i n g > < / k e y > < v a l u e > < i n t > 1 1 < / i n t > < / v a l u e > < / i t e m > < i t e m > < k e y > < s t r i n g > C A T E G O R Y < / s t r i n g > < / k e y > < v a l u e > < i n t > 1 2 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2 a a 0 f 3 7 1 - 8 1 b c - 4 7 6 0 - 8 4 0 3 - 9 5 1 9 b f b 9 6 9 e e " > < 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8.xml>��< ? x m l   v e r s i o n = " 1 . 0 "   e n c o d i n g = " U T F - 1 6 " ? > < G e m i n i   x m l n s = " h t t p : / / g e m i n i / p i v o t c u s t o m i z a t i o n / T a b l e X M L _ D H m o - I D _ 8 5 2 8 7 f a c - c d 5 8 - 4 d e 9 - 8 7 d a - 6 0 7 d 7 a a b 6 2 6 e " > < C u s t o m C o n t e n t > < ! [ C D A T A [ < T a b l e W i d g e t G r i d S e r i a l i z a t i o n   x m l n s : x s d = " h t t p : / / w w w . w 3 . o r g / 2 0 0 1 / X M L S c h e m a "   x m l n s : x s i = " h t t p : / / w w w . w 3 . o r g / 2 0 0 1 / X M L S c h e m a - i n s t a n c e " > < C o l u m n S u g g e s t e d T y p e   / > < C o l u m n F o r m a t   / > < C o l u m n A c c u r a c y   / > < C o l u m n C u r r e n c y S y m b o l   / > < C o l u m n P o s i t i v e P a t t e r n   / > < C o l u m n N e g a t i v e P a t t e r n   / > < C o l u m n W i d t h s > < i t e m > < k e y > < s t r i n g > H M O   C O D E < / s t r i n g > < / k e y > < v a l u e > < i n t > 1 0 4 < / i n t > < / v a l u e > < / i t e m > < i t e m > < k e y > < s t r i n g > H M O   N A M E < / s t r i n g > < / k e y > < v a l u e > < i n t > 1 0 8 < / i n t > < / v a l u e > < / i t e m > < i t e m > < k e y > < s t r i n g > H M O   C A T E G O R Y < / s t r i n g > < / k e y > < v a l u e > < i n t > 1 3 4 < / i n t > < / v a l u e > < / i t e m > < / C o l u m n W i d t h s > < C o l u m n D i s p l a y I n d e x > < i t e m > < k e y > < s t r i n g > H M O   C O D E < / s t r i n g > < / k e y > < v a l u e > < i n t > 0 < / i n t > < / v a l u e > < / i t e m > < i t e m > < k e y > < s t r i n g > H M O   N A M E < / s t r i n g > < / k e y > < v a l u e > < i n t > 1 < / i n t > < / v a l u e > < / i t e m > < i t e m > < k e y > < s t r i n g > H M O   C A T E G O R Y < / s t r i n g > < / k e y > < v a l u e > < i n t > 2 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2E357C9B-CF27-4FBF-982E-F446CD2A07F8}">
  <ds:schemaRefs/>
</ds:datastoreItem>
</file>

<file path=customXml/itemProps10.xml><?xml version="1.0" encoding="utf-8"?>
<ds:datastoreItem xmlns:ds="http://schemas.openxmlformats.org/officeDocument/2006/customXml" ds:itemID="{967F729A-469B-4140-A7AD-7FEBCE3B5E7C}">
  <ds:schemaRefs/>
</ds:datastoreItem>
</file>

<file path=customXml/itemProps11.xml><?xml version="1.0" encoding="utf-8"?>
<ds:datastoreItem xmlns:ds="http://schemas.openxmlformats.org/officeDocument/2006/customXml" ds:itemID="{1E66829A-4889-49BF-B5C8-442265994C46}">
  <ds:schemaRefs/>
</ds:datastoreItem>
</file>

<file path=customXml/itemProps12.xml><?xml version="1.0" encoding="utf-8"?>
<ds:datastoreItem xmlns:ds="http://schemas.openxmlformats.org/officeDocument/2006/customXml" ds:itemID="{AD8A01DF-2B2B-4079-9BA8-687B8F96C2B5}">
  <ds:schemaRefs/>
</ds:datastoreItem>
</file>

<file path=customXml/itemProps13.xml><?xml version="1.0" encoding="utf-8"?>
<ds:datastoreItem xmlns:ds="http://schemas.openxmlformats.org/officeDocument/2006/customXml" ds:itemID="{DA542D3E-65A9-4C13-AC4E-4067E63ACE88}">
  <ds:schemaRefs/>
</ds:datastoreItem>
</file>

<file path=customXml/itemProps14.xml><?xml version="1.0" encoding="utf-8"?>
<ds:datastoreItem xmlns:ds="http://schemas.openxmlformats.org/officeDocument/2006/customXml" ds:itemID="{798F9A43-F4F9-40B1-A916-0334EBD6F717}">
  <ds:schemaRefs/>
</ds:datastoreItem>
</file>

<file path=customXml/itemProps15.xml><?xml version="1.0" encoding="utf-8"?>
<ds:datastoreItem xmlns:ds="http://schemas.openxmlformats.org/officeDocument/2006/customXml" ds:itemID="{484553CE-08D3-46A6-BD33-2472B2A529D3}">
  <ds:schemaRefs/>
</ds:datastoreItem>
</file>

<file path=customXml/itemProps16.xml><?xml version="1.0" encoding="utf-8"?>
<ds:datastoreItem xmlns:ds="http://schemas.openxmlformats.org/officeDocument/2006/customXml" ds:itemID="{63947B87-028D-4AB7-A372-641BC2C60B71}">
  <ds:schemaRefs/>
</ds:datastoreItem>
</file>

<file path=customXml/itemProps17.xml><?xml version="1.0" encoding="utf-8"?>
<ds:datastoreItem xmlns:ds="http://schemas.openxmlformats.org/officeDocument/2006/customXml" ds:itemID="{F3282AE9-59C3-4F95-93AD-2062C61DA3BD}">
  <ds:schemaRefs/>
</ds:datastoreItem>
</file>

<file path=customXml/itemProps18.xml><?xml version="1.0" encoding="utf-8"?>
<ds:datastoreItem xmlns:ds="http://schemas.openxmlformats.org/officeDocument/2006/customXml" ds:itemID="{461EE2B8-8DD4-4E29-93AC-2C3736968B4B}">
  <ds:schemaRefs/>
</ds:datastoreItem>
</file>

<file path=customXml/itemProps19.xml><?xml version="1.0" encoding="utf-8"?>
<ds:datastoreItem xmlns:ds="http://schemas.openxmlformats.org/officeDocument/2006/customXml" ds:itemID="{3E4291D5-F918-44CB-9DA0-DD52E019C98E}">
  <ds:schemaRefs/>
</ds:datastoreItem>
</file>

<file path=customXml/itemProps2.xml><?xml version="1.0" encoding="utf-8"?>
<ds:datastoreItem xmlns:ds="http://schemas.openxmlformats.org/officeDocument/2006/customXml" ds:itemID="{5331E097-04A1-41BE-9492-BB715EBB929B}">
  <ds:schemaRefs/>
</ds:datastoreItem>
</file>

<file path=customXml/itemProps20.xml><?xml version="1.0" encoding="utf-8"?>
<ds:datastoreItem xmlns:ds="http://schemas.openxmlformats.org/officeDocument/2006/customXml" ds:itemID="{91B2F457-4F2B-4975-A432-C1B60A2C050E}">
  <ds:schemaRefs/>
</ds:datastoreItem>
</file>

<file path=customXml/itemProps21.xml><?xml version="1.0" encoding="utf-8"?>
<ds:datastoreItem xmlns:ds="http://schemas.openxmlformats.org/officeDocument/2006/customXml" ds:itemID="{C92CEDC5-E8DB-43C0-B1D5-DF86A3155979}">
  <ds:schemaRefs/>
</ds:datastoreItem>
</file>

<file path=customXml/itemProps22.xml><?xml version="1.0" encoding="utf-8"?>
<ds:datastoreItem xmlns:ds="http://schemas.openxmlformats.org/officeDocument/2006/customXml" ds:itemID="{5207BF0D-798B-493A-9D21-67F273E43575}">
  <ds:schemaRefs/>
</ds:datastoreItem>
</file>

<file path=customXml/itemProps23.xml><?xml version="1.0" encoding="utf-8"?>
<ds:datastoreItem xmlns:ds="http://schemas.openxmlformats.org/officeDocument/2006/customXml" ds:itemID="{5B8E4661-4415-41F9-9491-F89C5693121C}">
  <ds:schemaRefs/>
</ds:datastoreItem>
</file>

<file path=customXml/itemProps24.xml><?xml version="1.0" encoding="utf-8"?>
<ds:datastoreItem xmlns:ds="http://schemas.openxmlformats.org/officeDocument/2006/customXml" ds:itemID="{C642117F-55E1-4270-8F3C-84CD0D51D622}">
  <ds:schemaRefs/>
</ds:datastoreItem>
</file>

<file path=customXml/itemProps25.xml><?xml version="1.0" encoding="utf-8"?>
<ds:datastoreItem xmlns:ds="http://schemas.openxmlformats.org/officeDocument/2006/customXml" ds:itemID="{94AD468F-75C4-490F-A9D6-617437C08CA7}">
  <ds:schemaRefs/>
</ds:datastoreItem>
</file>

<file path=customXml/itemProps26.xml><?xml version="1.0" encoding="utf-8"?>
<ds:datastoreItem xmlns:ds="http://schemas.openxmlformats.org/officeDocument/2006/customXml" ds:itemID="{C4523205-8C2F-4ECC-8FDF-CC9DA86733C8}">
  <ds:schemaRefs/>
</ds:datastoreItem>
</file>

<file path=customXml/itemProps27.xml><?xml version="1.0" encoding="utf-8"?>
<ds:datastoreItem xmlns:ds="http://schemas.openxmlformats.org/officeDocument/2006/customXml" ds:itemID="{ACAB324E-489F-4B22-8780-0B9ABBB68826}">
  <ds:schemaRefs/>
</ds:datastoreItem>
</file>

<file path=customXml/itemProps28.xml><?xml version="1.0" encoding="utf-8"?>
<ds:datastoreItem xmlns:ds="http://schemas.openxmlformats.org/officeDocument/2006/customXml" ds:itemID="{8C9E8166-96FD-4914-8D7E-FEFC31A9A1E8}">
  <ds:schemaRefs/>
</ds:datastoreItem>
</file>

<file path=customXml/itemProps29.xml><?xml version="1.0" encoding="utf-8"?>
<ds:datastoreItem xmlns:ds="http://schemas.openxmlformats.org/officeDocument/2006/customXml" ds:itemID="{2536ADD6-366E-4FB3-9470-A40DCF4874A6}">
  <ds:schemaRefs/>
</ds:datastoreItem>
</file>

<file path=customXml/itemProps3.xml><?xml version="1.0" encoding="utf-8"?>
<ds:datastoreItem xmlns:ds="http://schemas.openxmlformats.org/officeDocument/2006/customXml" ds:itemID="{AFCEEEC0-6BB3-43FC-AEAF-DD6AFC4986F3}">
  <ds:schemaRefs/>
</ds:datastoreItem>
</file>

<file path=customXml/itemProps30.xml><?xml version="1.0" encoding="utf-8"?>
<ds:datastoreItem xmlns:ds="http://schemas.openxmlformats.org/officeDocument/2006/customXml" ds:itemID="{2F91E157-E4D3-4AF4-AC95-EE73A9E90E90}">
  <ds:schemaRefs/>
</ds:datastoreItem>
</file>

<file path=customXml/itemProps31.xml><?xml version="1.0" encoding="utf-8"?>
<ds:datastoreItem xmlns:ds="http://schemas.openxmlformats.org/officeDocument/2006/customXml" ds:itemID="{EA759FD2-E443-42C0-B8A5-590FE7A39ECA}">
  <ds:schemaRefs/>
</ds:datastoreItem>
</file>

<file path=customXml/itemProps32.xml><?xml version="1.0" encoding="utf-8"?>
<ds:datastoreItem xmlns:ds="http://schemas.openxmlformats.org/officeDocument/2006/customXml" ds:itemID="{18EF4444-5545-4DE4-88D8-09631A032331}">
  <ds:schemaRefs/>
</ds:datastoreItem>
</file>

<file path=customXml/itemProps33.xml><?xml version="1.0" encoding="utf-8"?>
<ds:datastoreItem xmlns:ds="http://schemas.openxmlformats.org/officeDocument/2006/customXml" ds:itemID="{2B42ACA4-D2E3-4586-AEDE-3F77AFD30520}">
  <ds:schemaRefs/>
</ds:datastoreItem>
</file>

<file path=customXml/itemProps34.xml><?xml version="1.0" encoding="utf-8"?>
<ds:datastoreItem xmlns:ds="http://schemas.openxmlformats.org/officeDocument/2006/customXml" ds:itemID="{18290C75-43CD-49D8-B0F7-EBA142814B8D}">
  <ds:schemaRefs/>
</ds:datastoreItem>
</file>

<file path=customXml/itemProps35.xml><?xml version="1.0" encoding="utf-8"?>
<ds:datastoreItem xmlns:ds="http://schemas.openxmlformats.org/officeDocument/2006/customXml" ds:itemID="{79F1330A-D331-45A2-9391-4CC1FFA7E472}">
  <ds:schemaRefs/>
</ds:datastoreItem>
</file>

<file path=customXml/itemProps36.xml><?xml version="1.0" encoding="utf-8"?>
<ds:datastoreItem xmlns:ds="http://schemas.openxmlformats.org/officeDocument/2006/customXml" ds:itemID="{9205D911-21CE-4423-8A02-CE48A4B989FC}">
  <ds:schemaRefs/>
</ds:datastoreItem>
</file>

<file path=customXml/itemProps37.xml><?xml version="1.0" encoding="utf-8"?>
<ds:datastoreItem xmlns:ds="http://schemas.openxmlformats.org/officeDocument/2006/customXml" ds:itemID="{93D1ED31-CF2D-44E5-A463-24C62C8EB60E}">
  <ds:schemaRefs/>
</ds:datastoreItem>
</file>

<file path=customXml/itemProps38.xml><?xml version="1.0" encoding="utf-8"?>
<ds:datastoreItem xmlns:ds="http://schemas.openxmlformats.org/officeDocument/2006/customXml" ds:itemID="{5DE0F315-B331-4BC6-A4BD-E8411FB8F4F7}">
  <ds:schemaRefs/>
</ds:datastoreItem>
</file>

<file path=customXml/itemProps39.xml><?xml version="1.0" encoding="utf-8"?>
<ds:datastoreItem xmlns:ds="http://schemas.openxmlformats.org/officeDocument/2006/customXml" ds:itemID="{AC183065-28DC-4033-939D-23C911170CBF}">
  <ds:schemaRefs/>
</ds:datastoreItem>
</file>

<file path=customXml/itemProps4.xml><?xml version="1.0" encoding="utf-8"?>
<ds:datastoreItem xmlns:ds="http://schemas.openxmlformats.org/officeDocument/2006/customXml" ds:itemID="{E8C2C0CB-883C-4E6B-A330-1CFEB36D4CF0}">
  <ds:schemaRefs/>
</ds:datastoreItem>
</file>

<file path=customXml/itemProps40.xml><?xml version="1.0" encoding="utf-8"?>
<ds:datastoreItem xmlns:ds="http://schemas.openxmlformats.org/officeDocument/2006/customXml" ds:itemID="{767C7788-82B0-4AF5-9921-229BB77DB90B}">
  <ds:schemaRefs/>
</ds:datastoreItem>
</file>

<file path=customXml/itemProps41.xml><?xml version="1.0" encoding="utf-8"?>
<ds:datastoreItem xmlns:ds="http://schemas.openxmlformats.org/officeDocument/2006/customXml" ds:itemID="{59DC2ABE-FA1E-45EF-ABDF-B7D2F7A17A5B}">
  <ds:schemaRefs/>
</ds:datastoreItem>
</file>

<file path=customXml/itemProps42.xml><?xml version="1.0" encoding="utf-8"?>
<ds:datastoreItem xmlns:ds="http://schemas.openxmlformats.org/officeDocument/2006/customXml" ds:itemID="{60CB277A-665F-4DFD-9F84-DB5E48478F32}">
  <ds:schemaRefs/>
</ds:datastoreItem>
</file>

<file path=customXml/itemProps43.xml><?xml version="1.0" encoding="utf-8"?>
<ds:datastoreItem xmlns:ds="http://schemas.openxmlformats.org/officeDocument/2006/customXml" ds:itemID="{6485DF1C-B8E9-4BDB-925E-47DBF2CB1D3B}">
  <ds:schemaRefs/>
</ds:datastoreItem>
</file>

<file path=customXml/itemProps44.xml><?xml version="1.0" encoding="utf-8"?>
<ds:datastoreItem xmlns:ds="http://schemas.openxmlformats.org/officeDocument/2006/customXml" ds:itemID="{74188F2C-FA29-45AB-934A-1B3A2CB91EFB}">
  <ds:schemaRefs/>
</ds:datastoreItem>
</file>

<file path=customXml/itemProps45.xml><?xml version="1.0" encoding="utf-8"?>
<ds:datastoreItem xmlns:ds="http://schemas.openxmlformats.org/officeDocument/2006/customXml" ds:itemID="{D07301BF-7EC0-452A-AE31-92E7F2A7710C}">
  <ds:schemaRefs/>
</ds:datastoreItem>
</file>

<file path=customXml/itemProps46.xml><?xml version="1.0" encoding="utf-8"?>
<ds:datastoreItem xmlns:ds="http://schemas.openxmlformats.org/officeDocument/2006/customXml" ds:itemID="{77E0C5E5-3253-46D1-A11A-5B82CB4E5E93}">
  <ds:schemaRefs/>
</ds:datastoreItem>
</file>

<file path=customXml/itemProps47.xml><?xml version="1.0" encoding="utf-8"?>
<ds:datastoreItem xmlns:ds="http://schemas.openxmlformats.org/officeDocument/2006/customXml" ds:itemID="{12C5B7D5-01A3-45CA-A1FF-5C819860A73E}">
  <ds:schemaRefs>
    <ds:schemaRef ds:uri="http://schemas.microsoft.com/DataMashup"/>
  </ds:schemaRefs>
</ds:datastoreItem>
</file>

<file path=customXml/itemProps48.xml><?xml version="1.0" encoding="utf-8"?>
<ds:datastoreItem xmlns:ds="http://schemas.openxmlformats.org/officeDocument/2006/customXml" ds:itemID="{5998EDB4-74AD-4453-B3FC-BDE8D55EB85F}">
  <ds:schemaRefs/>
</ds:datastoreItem>
</file>

<file path=customXml/itemProps5.xml><?xml version="1.0" encoding="utf-8"?>
<ds:datastoreItem xmlns:ds="http://schemas.openxmlformats.org/officeDocument/2006/customXml" ds:itemID="{22C412E4-04DF-4F3E-9B95-B26D70E2CF0B}">
  <ds:schemaRefs/>
</ds:datastoreItem>
</file>

<file path=customXml/itemProps6.xml><?xml version="1.0" encoding="utf-8"?>
<ds:datastoreItem xmlns:ds="http://schemas.openxmlformats.org/officeDocument/2006/customXml" ds:itemID="{CC919348-7440-44DC-9DF5-62A827272B6B}">
  <ds:schemaRefs/>
</ds:datastoreItem>
</file>

<file path=customXml/itemProps7.xml><?xml version="1.0" encoding="utf-8"?>
<ds:datastoreItem xmlns:ds="http://schemas.openxmlformats.org/officeDocument/2006/customXml" ds:itemID="{A37E290B-1ED1-4427-A1FC-2D82F3DD7F62}">
  <ds:schemaRefs/>
</ds:datastoreItem>
</file>

<file path=customXml/itemProps8.xml><?xml version="1.0" encoding="utf-8"?>
<ds:datastoreItem xmlns:ds="http://schemas.openxmlformats.org/officeDocument/2006/customXml" ds:itemID="{050E29FA-E3EF-44BA-802E-A993AAA5A45C}">
  <ds:schemaRefs/>
</ds:datastoreItem>
</file>

<file path=customXml/itemProps9.xml><?xml version="1.0" encoding="utf-8"?>
<ds:datastoreItem xmlns:ds="http://schemas.openxmlformats.org/officeDocument/2006/customXml" ds:itemID="{E82FFBDC-9786-4E8D-8FF7-84012D8CD1E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 - (Summary)</vt:lpstr>
      <vt:lpstr>Departmental Analysis</vt:lpstr>
      <vt:lpstr>HMO Analysis</vt:lpstr>
      <vt:lpstr>HMO Claims</vt:lpstr>
      <vt:lpstr>RoughWork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Israel-Josiah</dc:creator>
  <cp:lastModifiedBy>IsraelJosiah</cp:lastModifiedBy>
  <dcterms:created xsi:type="dcterms:W3CDTF">2020-05-22T14:55:57Z</dcterms:created>
  <dcterms:modified xsi:type="dcterms:W3CDTF">2023-07-25T18:34:17Z</dcterms:modified>
</cp:coreProperties>
</file>